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5120" windowHeight="8010"/>
  </bookViews>
  <sheets>
    <sheet name="Pcodes for MCMB inouts" sheetId="4" r:id="rId1"/>
    <sheet name="No P codes alloted for inputs" sheetId="5" r:id="rId2"/>
    <sheet name="Addtional points raised " sheetId="2" r:id="rId3"/>
    <sheet name="Sheet3" sheetId="3" r:id="rId4"/>
  </sheets>
  <definedNames>
    <definedName name="_xlnm._FilterDatabase" localSheetId="0" hidden="1">'Pcodes for MCMB inouts'!$C$8:$AR$64</definedName>
    <definedName name="_xlnm.Print_Area" localSheetId="0">'Pcodes for MCMB inouts'!$C$8:$AO$64</definedName>
    <definedName name="_xlnm.Print_Titles" localSheetId="1">'No P codes alloted for inputs'!$3:$3</definedName>
    <definedName name="_xlnm.Print_Titles" localSheetId="0">'Pcodes for MCMB inouts'!$8:$8</definedName>
  </definedNames>
  <calcPr calcId="145621"/>
</workbook>
</file>

<file path=xl/calcChain.xml><?xml version="1.0" encoding="utf-8"?>
<calcChain xmlns="http://schemas.openxmlformats.org/spreadsheetml/2006/main">
  <c r="W70" i="5" l="1"/>
  <c r="Y70" i="5" s="1"/>
  <c r="V70" i="5"/>
  <c r="Z70" i="5" s="1"/>
  <c r="W69" i="5"/>
  <c r="Y69" i="5" s="1"/>
  <c r="V69" i="5"/>
  <c r="Z69" i="5" s="1"/>
  <c r="W68" i="5"/>
  <c r="Y68" i="5" s="1"/>
  <c r="V68" i="5"/>
  <c r="Z68" i="5" s="1"/>
  <c r="W67" i="5"/>
  <c r="Y67" i="5" s="1"/>
  <c r="V67" i="5"/>
  <c r="X67" i="5" s="1"/>
  <c r="W66" i="5"/>
  <c r="Y66" i="5" s="1"/>
  <c r="V66" i="5"/>
  <c r="Z66" i="5" s="1"/>
  <c r="X65" i="5"/>
  <c r="W65" i="5"/>
  <c r="Y65" i="5" s="1"/>
  <c r="V65" i="5"/>
  <c r="Z65" i="5" s="1"/>
  <c r="W64" i="5"/>
  <c r="Y64" i="5" s="1"/>
  <c r="V64" i="5"/>
  <c r="Z64" i="5" s="1"/>
  <c r="W63" i="5"/>
  <c r="Y63" i="5" s="1"/>
  <c r="V63" i="5"/>
  <c r="X63" i="5" s="1"/>
  <c r="W62" i="5"/>
  <c r="Y62" i="5" s="1"/>
  <c r="V62" i="5"/>
  <c r="Z62" i="5" s="1"/>
  <c r="W61" i="5"/>
  <c r="Y61" i="5" s="1"/>
  <c r="V61" i="5"/>
  <c r="Z61" i="5" s="1"/>
  <c r="W59" i="5"/>
  <c r="Y59" i="5" s="1"/>
  <c r="V59" i="5"/>
  <c r="Z59" i="5" s="1"/>
  <c r="W58" i="5"/>
  <c r="Y58" i="5" s="1"/>
  <c r="V58" i="5"/>
  <c r="X58" i="5" s="1"/>
  <c r="W57" i="5"/>
  <c r="Y57" i="5" s="1"/>
  <c r="V57" i="5"/>
  <c r="Z57" i="5" s="1"/>
  <c r="X56" i="5"/>
  <c r="W56" i="5"/>
  <c r="Y56" i="5" s="1"/>
  <c r="V56" i="5"/>
  <c r="Z56" i="5" s="1"/>
  <c r="W55" i="5"/>
  <c r="Y55" i="5" s="1"/>
  <c r="V55" i="5"/>
  <c r="Z55" i="5" s="1"/>
  <c r="W54" i="5"/>
  <c r="Y54" i="5" s="1"/>
  <c r="V54" i="5"/>
  <c r="X54" i="5" s="1"/>
  <c r="W53" i="5"/>
  <c r="Y53" i="5" s="1"/>
  <c r="V53" i="5"/>
  <c r="Z53" i="5" s="1"/>
  <c r="W52" i="5"/>
  <c r="Y52" i="5" s="1"/>
  <c r="V52" i="5"/>
  <c r="Z52" i="5" s="1"/>
  <c r="W51" i="5"/>
  <c r="Y51" i="5" s="1"/>
  <c r="V51" i="5"/>
  <c r="Z51" i="5" s="1"/>
  <c r="W50" i="5"/>
  <c r="Y50" i="5" s="1"/>
  <c r="V50" i="5"/>
  <c r="X50" i="5" s="1"/>
  <c r="W49" i="5"/>
  <c r="Y49" i="5" s="1"/>
  <c r="V49" i="5"/>
  <c r="Z49" i="5" s="1"/>
  <c r="W47" i="5"/>
  <c r="Y47" i="5" s="1"/>
  <c r="V47" i="5"/>
  <c r="Z47" i="5" s="1"/>
  <c r="W45" i="5"/>
  <c r="Y45" i="5" s="1"/>
  <c r="V45" i="5"/>
  <c r="Z45" i="5" s="1"/>
  <c r="W44" i="5"/>
  <c r="Y44" i="5" s="1"/>
  <c r="V44" i="5"/>
  <c r="X44" i="5" s="1"/>
  <c r="W43" i="5"/>
  <c r="Y43" i="5" s="1"/>
  <c r="V43" i="5"/>
  <c r="Z43" i="5" s="1"/>
  <c r="W42" i="5"/>
  <c r="Y42" i="5" s="1"/>
  <c r="V42" i="5"/>
  <c r="Z42" i="5" s="1"/>
  <c r="W41" i="5"/>
  <c r="Y41" i="5" s="1"/>
  <c r="V41" i="5"/>
  <c r="Z41" i="5" s="1"/>
  <c r="W39" i="5"/>
  <c r="Y39" i="5" s="1"/>
  <c r="V39" i="5"/>
  <c r="X39" i="5" s="1"/>
  <c r="W38" i="5"/>
  <c r="Y38" i="5" s="1"/>
  <c r="V38" i="5"/>
  <c r="Z38" i="5" s="1"/>
  <c r="X37" i="5"/>
  <c r="W37" i="5"/>
  <c r="Y37" i="5" s="1"/>
  <c r="V37" i="5"/>
  <c r="Z37" i="5" s="1"/>
  <c r="W35" i="5"/>
  <c r="Y35" i="5" s="1"/>
  <c r="V35" i="5"/>
  <c r="Z35" i="5" s="1"/>
  <c r="W34" i="5"/>
  <c r="Y34" i="5" s="1"/>
  <c r="V34" i="5"/>
  <c r="X34" i="5" s="1"/>
  <c r="W33" i="5"/>
  <c r="Y33" i="5" s="1"/>
  <c r="V33" i="5"/>
  <c r="Z33" i="5" s="1"/>
  <c r="W32" i="5"/>
  <c r="Y32" i="5" s="1"/>
  <c r="V32" i="5"/>
  <c r="Z32" i="5" s="1"/>
  <c r="X31" i="5"/>
  <c r="W31" i="5"/>
  <c r="Y31" i="5" s="1"/>
  <c r="V31" i="5"/>
  <c r="Z31" i="5" s="1"/>
  <c r="W30" i="5"/>
  <c r="Y30" i="5" s="1"/>
  <c r="V30" i="5"/>
  <c r="X30" i="5" s="1"/>
  <c r="W29" i="5"/>
  <c r="Y29" i="5" s="1"/>
  <c r="V29" i="5"/>
  <c r="Z29" i="5" s="1"/>
  <c r="X27" i="5"/>
  <c r="W27" i="5"/>
  <c r="Y27" i="5" s="1"/>
  <c r="V27" i="5"/>
  <c r="Z27" i="5" s="1"/>
  <c r="W26" i="5"/>
  <c r="Y26" i="5" s="1"/>
  <c r="V26" i="5"/>
  <c r="Z26" i="5" s="1"/>
  <c r="W25" i="5"/>
  <c r="Y25" i="5" s="1"/>
  <c r="V25" i="5"/>
  <c r="X25" i="5" s="1"/>
  <c r="W24" i="5"/>
  <c r="Y24" i="5" s="1"/>
  <c r="V24" i="5"/>
  <c r="X24" i="5" s="1"/>
  <c r="W23" i="5"/>
  <c r="Y23" i="5" s="1"/>
  <c r="V23" i="5"/>
  <c r="Z23" i="5" s="1"/>
  <c r="X22" i="5"/>
  <c r="W22" i="5"/>
  <c r="Y22" i="5" s="1"/>
  <c r="V22" i="5"/>
  <c r="Z22" i="5" s="1"/>
  <c r="W21" i="5"/>
  <c r="Y21" i="5" s="1"/>
  <c r="V21" i="5"/>
  <c r="X21" i="5" s="1"/>
  <c r="W20" i="5"/>
  <c r="Y20" i="5" s="1"/>
  <c r="V20" i="5"/>
  <c r="Z20" i="5" s="1"/>
  <c r="X19" i="5"/>
  <c r="W19" i="5"/>
  <c r="Y19" i="5" s="1"/>
  <c r="V19" i="5"/>
  <c r="Z19" i="5" s="1"/>
  <c r="W18" i="5"/>
  <c r="Y18" i="5" s="1"/>
  <c r="V18" i="5"/>
  <c r="Z18" i="5" s="1"/>
  <c r="W17" i="5"/>
  <c r="Y17" i="5" s="1"/>
  <c r="V17" i="5"/>
  <c r="X17" i="5" s="1"/>
  <c r="W16" i="5"/>
  <c r="Y16" i="5" s="1"/>
  <c r="V16" i="5"/>
  <c r="Z16" i="5" s="1"/>
  <c r="W14" i="5"/>
  <c r="Y14" i="5" s="1"/>
  <c r="V14" i="5"/>
  <c r="Z14" i="5" s="1"/>
  <c r="X12" i="5"/>
  <c r="W12" i="5"/>
  <c r="Y12" i="5" s="1"/>
  <c r="V12" i="5"/>
  <c r="Z12" i="5" s="1"/>
  <c r="W11" i="5"/>
  <c r="Y11" i="5" s="1"/>
  <c r="V11" i="5"/>
  <c r="X11" i="5" s="1"/>
  <c r="W9" i="5"/>
  <c r="Y9" i="5" s="1"/>
  <c r="V9" i="5"/>
  <c r="Z9" i="5" s="1"/>
  <c r="O9" i="5"/>
  <c r="W7" i="5"/>
  <c r="Y7" i="5" s="1"/>
  <c r="V7" i="5"/>
  <c r="X7" i="5" s="1"/>
  <c r="O7" i="5"/>
  <c r="W6" i="5"/>
  <c r="Y6" i="5" s="1"/>
  <c r="V6" i="5"/>
  <c r="Z6" i="5" s="1"/>
  <c r="O6" i="5"/>
  <c r="W5" i="5"/>
  <c r="Y5" i="5" s="1"/>
  <c r="V5" i="5"/>
  <c r="X5" i="5" s="1"/>
  <c r="O5" i="5"/>
  <c r="AO64" i="4"/>
  <c r="AO63" i="4"/>
  <c r="AO62" i="4"/>
  <c r="X62" i="4"/>
  <c r="Z62" i="4" s="1"/>
  <c r="W62" i="4"/>
  <c r="Y62" i="4" s="1"/>
  <c r="AO61" i="4"/>
  <c r="X61" i="4"/>
  <c r="Z61" i="4" s="1"/>
  <c r="W61" i="4"/>
  <c r="AA61" i="4" s="1"/>
  <c r="AO60" i="4"/>
  <c r="X60" i="4"/>
  <c r="Z60" i="4" s="1"/>
  <c r="W60" i="4"/>
  <c r="Y60" i="4" s="1"/>
  <c r="X58" i="4"/>
  <c r="Z58" i="4" s="1"/>
  <c r="W58" i="4"/>
  <c r="AA58" i="4" s="1"/>
  <c r="X57" i="4"/>
  <c r="Z57" i="4" s="1"/>
  <c r="W57" i="4"/>
  <c r="AA57" i="4" s="1"/>
  <c r="X56" i="4"/>
  <c r="Z56" i="4" s="1"/>
  <c r="W56" i="4"/>
  <c r="AA56" i="4" s="1"/>
  <c r="X55" i="4"/>
  <c r="Z55" i="4" s="1"/>
  <c r="W55" i="4"/>
  <c r="Y55" i="4" s="1"/>
  <c r="X54" i="4"/>
  <c r="Z54" i="4" s="1"/>
  <c r="W54" i="4"/>
  <c r="AA54" i="4" s="1"/>
  <c r="X53" i="4"/>
  <c r="Z53" i="4" s="1"/>
  <c r="W53" i="4"/>
  <c r="AA53" i="4" s="1"/>
  <c r="X52" i="4"/>
  <c r="Z52" i="4" s="1"/>
  <c r="W52" i="4"/>
  <c r="AA52" i="4" s="1"/>
  <c r="X51" i="4"/>
  <c r="Z51" i="4" s="1"/>
  <c r="W51" i="4"/>
  <c r="Y51" i="4" s="1"/>
  <c r="X50" i="4"/>
  <c r="Z50" i="4" s="1"/>
  <c r="W50" i="4"/>
  <c r="AA50" i="4" s="1"/>
  <c r="AO49" i="4"/>
  <c r="X49" i="4"/>
  <c r="Z49" i="4" s="1"/>
  <c r="W49" i="4"/>
  <c r="AA49" i="4" s="1"/>
  <c r="AO48" i="4"/>
  <c r="X48" i="4"/>
  <c r="Z48" i="4" s="1"/>
  <c r="W48" i="4"/>
  <c r="AA48" i="4" s="1"/>
  <c r="AO47" i="4"/>
  <c r="X47" i="4"/>
  <c r="Z47" i="4" s="1"/>
  <c r="W47" i="4"/>
  <c r="AA47" i="4" s="1"/>
  <c r="AO46" i="4"/>
  <c r="X46" i="4"/>
  <c r="Z46" i="4" s="1"/>
  <c r="W46" i="4"/>
  <c r="AA46" i="4" s="1"/>
  <c r="AO45" i="4"/>
  <c r="X45" i="4"/>
  <c r="Z45" i="4" s="1"/>
  <c r="W45" i="4"/>
  <c r="AA45" i="4" s="1"/>
  <c r="X43" i="4"/>
  <c r="Z43" i="4" s="1"/>
  <c r="W43" i="4"/>
  <c r="Y43" i="4" s="1"/>
  <c r="X42" i="4"/>
  <c r="Z42" i="4" s="1"/>
  <c r="W42" i="4"/>
  <c r="AA42" i="4" s="1"/>
  <c r="X41" i="4"/>
  <c r="Z41" i="4" s="1"/>
  <c r="W41" i="4"/>
  <c r="AA41" i="4" s="1"/>
  <c r="X40" i="4"/>
  <c r="Z40" i="4" s="1"/>
  <c r="W40" i="4"/>
  <c r="AA40" i="4" s="1"/>
  <c r="X39" i="4"/>
  <c r="Z39" i="4" s="1"/>
  <c r="W39" i="4"/>
  <c r="Y39" i="4" s="1"/>
  <c r="X38" i="4"/>
  <c r="Z38" i="4" s="1"/>
  <c r="W38" i="4"/>
  <c r="Y38" i="4" s="1"/>
  <c r="X37" i="4"/>
  <c r="Z37" i="4" s="1"/>
  <c r="W37" i="4"/>
  <c r="AA37" i="4" s="1"/>
  <c r="X36" i="4"/>
  <c r="Z36" i="4" s="1"/>
  <c r="W36" i="4"/>
  <c r="AA36" i="4" s="1"/>
  <c r="X35" i="4"/>
  <c r="Z35" i="4" s="1"/>
  <c r="W35" i="4"/>
  <c r="AA35" i="4" s="1"/>
  <c r="X34" i="4"/>
  <c r="Z34" i="4" s="1"/>
  <c r="W34" i="4"/>
  <c r="Y34" i="4" s="1"/>
  <c r="X33" i="4"/>
  <c r="Z33" i="4" s="1"/>
  <c r="W33" i="4"/>
  <c r="AA33" i="4" s="1"/>
  <c r="X32" i="4"/>
  <c r="Z32" i="4" s="1"/>
  <c r="W32" i="4"/>
  <c r="AA32" i="4" s="1"/>
  <c r="X31" i="4"/>
  <c r="Z31" i="4" s="1"/>
  <c r="W31" i="4"/>
  <c r="AA31" i="4" s="1"/>
  <c r="X30" i="4"/>
  <c r="Z30" i="4" s="1"/>
  <c r="W30" i="4"/>
  <c r="Y30" i="4" s="1"/>
  <c r="X29" i="4"/>
  <c r="Z29" i="4" s="1"/>
  <c r="W29" i="4"/>
  <c r="AA29" i="4" s="1"/>
  <c r="X28" i="4"/>
  <c r="Z28" i="4" s="1"/>
  <c r="W28" i="4"/>
  <c r="AA28" i="4" s="1"/>
  <c r="X27" i="4"/>
  <c r="Z27" i="4" s="1"/>
  <c r="W27" i="4"/>
  <c r="AA27" i="4" s="1"/>
  <c r="X26" i="4"/>
  <c r="Z26" i="4" s="1"/>
  <c r="W26" i="4"/>
  <c r="Y26" i="4" s="1"/>
  <c r="X25" i="4"/>
  <c r="Z25" i="4" s="1"/>
  <c r="W25" i="4"/>
  <c r="AA25" i="4" s="1"/>
  <c r="X24" i="4"/>
  <c r="Z24" i="4" s="1"/>
  <c r="W24" i="4"/>
  <c r="AA24" i="4" s="1"/>
  <c r="AO23" i="4"/>
  <c r="X23" i="4"/>
  <c r="Z23" i="4" s="1"/>
  <c r="W23" i="4"/>
  <c r="Y23" i="4" s="1"/>
  <c r="AO22" i="4"/>
  <c r="X22" i="4"/>
  <c r="Z22" i="4" s="1"/>
  <c r="W22" i="4"/>
  <c r="AA22" i="4" s="1"/>
  <c r="AO21" i="4"/>
  <c r="X21" i="4"/>
  <c r="Z21" i="4" s="1"/>
  <c r="W21" i="4"/>
  <c r="Y21" i="4" s="1"/>
  <c r="AO20" i="4"/>
  <c r="X20" i="4"/>
  <c r="Z20" i="4" s="1"/>
  <c r="W20" i="4"/>
  <c r="AA20" i="4" s="1"/>
  <c r="X18" i="4"/>
  <c r="Z18" i="4" s="1"/>
  <c r="W18" i="4"/>
  <c r="AA18" i="4" s="1"/>
  <c r="X17" i="4"/>
  <c r="Z17" i="4" s="1"/>
  <c r="W17" i="4"/>
  <c r="Y17" i="4" s="1"/>
  <c r="X16" i="4"/>
  <c r="Z16" i="4" s="1"/>
  <c r="W16" i="4"/>
  <c r="Y16" i="4" s="1"/>
  <c r="X15" i="4"/>
  <c r="Z15" i="4" s="1"/>
  <c r="W15" i="4"/>
  <c r="AA15" i="4" s="1"/>
  <c r="AO14" i="4"/>
  <c r="X14" i="4"/>
  <c r="Z14" i="4" s="1"/>
  <c r="W14" i="4"/>
  <c r="Y14" i="4" s="1"/>
  <c r="AO13" i="4"/>
  <c r="X13" i="4"/>
  <c r="Z13" i="4" s="1"/>
  <c r="W13" i="4"/>
  <c r="AA13" i="4" s="1"/>
  <c r="AO11" i="4"/>
  <c r="P11" i="4"/>
  <c r="AO10" i="4"/>
  <c r="X10" i="4"/>
  <c r="Z10" i="4" s="1"/>
  <c r="W10" i="4"/>
  <c r="AA10" i="4" s="1"/>
  <c r="X18" i="5" l="1"/>
  <c r="X26" i="5"/>
  <c r="X35" i="5"/>
  <c r="X45" i="5"/>
  <c r="X55" i="5"/>
  <c r="X64" i="5"/>
  <c r="X6" i="5"/>
  <c r="X14" i="5"/>
  <c r="X23" i="5"/>
  <c r="X32" i="5"/>
  <c r="X42" i="5"/>
  <c r="X52" i="5"/>
  <c r="X61" i="5"/>
  <c r="X69" i="5"/>
  <c r="X41" i="5"/>
  <c r="X51" i="5"/>
  <c r="X59" i="5"/>
  <c r="X68" i="5"/>
  <c r="X47" i="5"/>
  <c r="Y57" i="4"/>
  <c r="Y56" i="4"/>
  <c r="Y53" i="4"/>
  <c r="Y52" i="4"/>
  <c r="Y61" i="4"/>
  <c r="X9" i="5"/>
  <c r="Y10" i="4"/>
  <c r="Y13" i="4"/>
  <c r="Y15" i="4"/>
  <c r="Y18" i="4"/>
  <c r="Y20" i="4"/>
  <c r="Y22" i="4"/>
  <c r="Y24" i="4"/>
  <c r="Y27" i="4"/>
  <c r="Y28" i="4"/>
  <c r="Y31" i="4"/>
  <c r="Y32" i="4"/>
  <c r="Y35" i="4"/>
  <c r="Y36" i="4"/>
  <c r="Y40" i="4"/>
  <c r="Y41" i="4"/>
  <c r="Y45" i="4"/>
  <c r="Y47" i="4"/>
  <c r="Y49" i="4"/>
  <c r="Z5" i="5"/>
  <c r="Z7" i="5"/>
  <c r="Z17" i="5"/>
  <c r="Z21" i="5"/>
  <c r="Z25" i="5"/>
  <c r="Z30" i="5"/>
  <c r="Z34" i="5"/>
  <c r="Z39" i="5"/>
  <c r="Z44" i="5"/>
  <c r="Z50" i="5"/>
  <c r="Z54" i="5"/>
  <c r="Z58" i="5"/>
  <c r="Z63" i="5"/>
  <c r="Z67" i="5"/>
  <c r="Z24" i="5"/>
  <c r="X16" i="5"/>
  <c r="X20" i="5"/>
  <c r="X29" i="5"/>
  <c r="X33" i="5"/>
  <c r="X38" i="5"/>
  <c r="X43" i="5"/>
  <c r="X49" i="5"/>
  <c r="X53" i="5"/>
  <c r="X57" i="5"/>
  <c r="X62" i="5"/>
  <c r="X66" i="5"/>
  <c r="X70" i="5"/>
  <c r="Z11" i="5"/>
  <c r="AA16" i="4"/>
  <c r="AA14" i="4"/>
  <c r="AA26" i="4"/>
  <c r="AA30" i="4"/>
  <c r="AA38" i="4"/>
  <c r="AA43" i="4"/>
  <c r="AA51" i="4"/>
  <c r="AA55" i="4"/>
  <c r="AA60" i="4"/>
  <c r="AA62" i="4"/>
  <c r="AA23" i="4"/>
  <c r="Y25" i="4"/>
  <c r="Y29" i="4"/>
  <c r="Y33" i="4"/>
  <c r="Y37" i="4"/>
  <c r="Y42" i="4"/>
  <c r="Y46" i="4"/>
  <c r="Y48" i="4"/>
  <c r="Y50" i="4"/>
  <c r="Y54" i="4"/>
  <c r="Y58" i="4"/>
  <c r="AA17" i="4"/>
  <c r="AA21" i="4"/>
  <c r="AA34" i="4"/>
</calcChain>
</file>

<file path=xl/comments1.xml><?xml version="1.0" encoding="utf-8"?>
<comments xmlns="http://schemas.openxmlformats.org/spreadsheetml/2006/main">
  <authors>
    <author>Shobana Venkatasubbu</author>
  </authors>
  <commentList>
    <comment ref="AE8" authorId="0">
      <text>
        <r>
          <rPr>
            <b/>
            <sz val="9"/>
            <color indexed="81"/>
            <rFont val="Tahoma"/>
            <family val="2"/>
          </rPr>
          <t>Shobana Venkatasubbu:</t>
        </r>
        <r>
          <rPr>
            <sz val="9"/>
            <color indexed="81"/>
            <rFont val="Tahoma"/>
            <family val="2"/>
          </rPr>
          <t xml:space="preserve">
Category allocation Rationale TBD
</t>
        </r>
      </text>
    </comment>
    <comment ref="AG8" authorId="0">
      <text>
        <r>
          <rPr>
            <b/>
            <sz val="9"/>
            <color indexed="81"/>
            <rFont val="Tahoma"/>
            <family val="2"/>
          </rPr>
          <t>Shobana Venkatasubbu:</t>
        </r>
        <r>
          <rPr>
            <sz val="9"/>
            <color indexed="81"/>
            <rFont val="Tahoma"/>
            <family val="2"/>
          </rPr>
          <t xml:space="preserve">
City/Zone/Area/Division/Ward/Street</t>
        </r>
      </text>
    </comment>
  </commentList>
</comments>
</file>

<file path=xl/sharedStrings.xml><?xml version="1.0" encoding="utf-8"?>
<sst xmlns="http://schemas.openxmlformats.org/spreadsheetml/2006/main" count="2095" uniqueCount="550">
  <si>
    <t>Request Id</t>
  </si>
  <si>
    <t>source Id</t>
  </si>
  <si>
    <t>RWA Name</t>
  </si>
  <si>
    <t>Sub Category</t>
  </si>
  <si>
    <t>Request Title</t>
  </si>
  <si>
    <t>Request Description</t>
  </si>
  <si>
    <t>User Name</t>
  </si>
  <si>
    <t>Email Id</t>
  </si>
  <si>
    <t>Category Name</t>
  </si>
  <si>
    <t>Location</t>
  </si>
  <si>
    <t>Ward No</t>
  </si>
  <si>
    <t>Ward Name</t>
  </si>
  <si>
    <t>Agency</t>
  </si>
  <si>
    <t>AC</t>
  </si>
  <si>
    <t>PC</t>
  </si>
  <si>
    <t>Vote Up Count</t>
  </si>
  <si>
    <t>Creadted Date</t>
  </si>
  <si>
    <t>Budget Head</t>
  </si>
  <si>
    <t>Budget Category</t>
  </si>
  <si>
    <t>Budget Sub-category</t>
  </si>
  <si>
    <t>Key1</t>
  </si>
  <si>
    <t>Key2</t>
  </si>
  <si>
    <t>Match in budget Key1?</t>
  </si>
  <si>
    <t>Match in budget Key2?</t>
  </si>
  <si>
    <t>Count of Data in MCMB</t>
  </si>
  <si>
    <t>Ward No.</t>
  </si>
  <si>
    <t>Responsibility</t>
  </si>
  <si>
    <t>Timeline</t>
  </si>
  <si>
    <t xml:space="preserve"> Category</t>
  </si>
  <si>
    <t>PCode</t>
  </si>
  <si>
    <t>Pcode Description</t>
  </si>
  <si>
    <t>Head</t>
  </si>
  <si>
    <t xml:space="preserve">Category </t>
  </si>
  <si>
    <t>Sub-Category</t>
  </si>
  <si>
    <t>Level</t>
  </si>
  <si>
    <t>Level Detail</t>
  </si>
  <si>
    <t>Ward Number</t>
  </si>
  <si>
    <t>Current Works</t>
  </si>
  <si>
    <t>Spillover Works</t>
  </si>
  <si>
    <t xml:space="preserve">Pending Bills </t>
  </si>
  <si>
    <t>Unassigned Works</t>
  </si>
  <si>
    <t>MCMB Category</t>
  </si>
  <si>
    <t>MCMB Sub-Category</t>
  </si>
  <si>
    <t>responsibility</t>
  </si>
  <si>
    <t>Timelines</t>
  </si>
  <si>
    <t>Richards Town RWA</t>
  </si>
  <si>
    <t xml:space="preserve">Require new Primary health centre/ community health centre </t>
  </si>
  <si>
    <t>We do not have health centre in this area</t>
  </si>
  <si>
    <t>Clarie Pinto</t>
  </si>
  <si>
    <t>clariejohn@yahoo.com</t>
  </si>
  <si>
    <t>Public health</t>
  </si>
  <si>
    <t>Richards town</t>
  </si>
  <si>
    <t>Sagayarapuram</t>
  </si>
  <si>
    <t>Bruhat Bengaluru Mahanagara Palike</t>
  </si>
  <si>
    <t>Pulakeshinagar</t>
  </si>
  <si>
    <t>Bangalore North</t>
  </si>
  <si>
    <t>-</t>
  </si>
  <si>
    <t>2016-01-13 15:38:11</t>
  </si>
  <si>
    <t>Community Infrastructure</t>
  </si>
  <si>
    <t>Health Care Buildings</t>
  </si>
  <si>
    <t/>
  </si>
  <si>
    <t xml:space="preserve">P0979 </t>
  </si>
  <si>
    <t>M &amp; R of Hospitals, Maternity Homes, Dispensary &amp; Doctors Qtrs / Clinical Laboratories</t>
  </si>
  <si>
    <t>Improve facilities in the existing Primary health centre/ community health centre</t>
  </si>
  <si>
    <t>P2168</t>
  </si>
  <si>
    <t>Upgradation of 29 Health Centers</t>
  </si>
  <si>
    <t>Repair of government managed  public markets</t>
  </si>
  <si>
    <t>This needs to be shifted out
Place of low hygiene / bad smell 
Requires live stock to be brought here
Animal waste is dumped all over
The entire area stinks</t>
  </si>
  <si>
    <t>Deepak Pinto</t>
  </si>
  <si>
    <t>dpinto@zenithprecision.in</t>
  </si>
  <si>
    <t>Public Utilities and services</t>
  </si>
  <si>
    <t>Pottery road / Tannery road junction</t>
  </si>
  <si>
    <t>2016-01-11 13:45:06</t>
  </si>
  <si>
    <t>Markets</t>
  </si>
  <si>
    <t xml:space="preserve">P0462 </t>
  </si>
  <si>
    <t>M &amp; R of BBMP Markets Buildings</t>
  </si>
  <si>
    <t>Needs maintenance and proper efflment treatment</t>
  </si>
  <si>
    <t>K.g.shashidhar</t>
  </si>
  <si>
    <t>kg.shashidhar@gmail.com</t>
  </si>
  <si>
    <t>pottery road</t>
  </si>
  <si>
    <t>2016-01-11 14:03:15</t>
  </si>
  <si>
    <t>P2181</t>
  </si>
  <si>
    <t>Construction of New Markets &amp; Development of Old Markets under PPP Model</t>
  </si>
  <si>
    <t>Bad smell in our area very dirty bad hygiene</t>
  </si>
  <si>
    <t xml:space="preserve">Snehalatha Naidu </t>
  </si>
  <si>
    <t>snehaism@gmail.com</t>
  </si>
  <si>
    <t>2016-01-13 15:26:47</t>
  </si>
  <si>
    <t>Abbation bad smell from this place very bad hygiene</t>
  </si>
  <si>
    <t>Tannery road</t>
  </si>
  <si>
    <t>2016-01-13 15:30:15</t>
  </si>
  <si>
    <t>Very bad smell / very dirty area must be moved outside the city limits</t>
  </si>
  <si>
    <t>Ahmed ali</t>
  </si>
  <si>
    <t>Ahmed ali_rwauser@mailinator.com</t>
  </si>
  <si>
    <t>2016-01-13 16:09:37</t>
  </si>
  <si>
    <t>Pottery road needs maintenance of buildings, proper treatment, water lighting etc</t>
  </si>
  <si>
    <t>K G Shashidhar</t>
  </si>
  <si>
    <t>Richards_T_98@ichangemycity.com</t>
  </si>
  <si>
    <t>Richards Town</t>
  </si>
  <si>
    <t>2016-01-13 14:56:54</t>
  </si>
  <si>
    <t>Tarring of pothole-ridden roads</t>
  </si>
  <si>
    <t>Very big potholes which cause a traffic hazard</t>
  </si>
  <si>
    <t>sunita</t>
  </si>
  <si>
    <t>sunita.vaznaik@hotmail.com</t>
  </si>
  <si>
    <t>Mobility - Roads, Public transport</t>
  </si>
  <si>
    <t>Hall road</t>
  </si>
  <si>
    <t>2016-01-11 11:17:40</t>
  </si>
  <si>
    <t xml:space="preserve">Mobility </t>
  </si>
  <si>
    <t>Road Related Works</t>
  </si>
  <si>
    <t>Asphalting and tarring works</t>
  </si>
  <si>
    <t>P1771</t>
  </si>
  <si>
    <t xml:space="preserve"> Zone Works - POW Works (Ward wise maintenance per Ward Rs.10 lakhs)</t>
  </si>
  <si>
    <t>Mobility</t>
  </si>
  <si>
    <t>Construction of flyovers/ underpass</t>
  </si>
  <si>
    <t>Several roads such as John Armstrong , Davis road etc needs tarring.</t>
  </si>
  <si>
    <t>Suresh Varghese</t>
  </si>
  <si>
    <t>varghesesuresh@yahoo.com</t>
  </si>
  <si>
    <t>2016-01-11 11:34:39</t>
  </si>
  <si>
    <t xml:space="preserve">P2187 </t>
  </si>
  <si>
    <t>Development of approach roads to international Airport Road</t>
  </si>
  <si>
    <t>Sheelu Thomas</t>
  </si>
  <si>
    <t>thomas_sheelu@yahoo.com</t>
  </si>
  <si>
    <t>Richards town - John Armstrong road, Hall road, Davis road</t>
  </si>
  <si>
    <t>2016-01-11 11:40:42</t>
  </si>
  <si>
    <t xml:space="preserve">P3075 </t>
  </si>
  <si>
    <t>Special Comprehensive Development Works in Bangalore city (Bangalore city incharge Minister's Discretionary Grants)</t>
  </si>
  <si>
    <t>Tarring of mud/unpaved roads</t>
  </si>
  <si>
    <t>Shubha Shetty</t>
  </si>
  <si>
    <t>Shubha Shetty_rwauser@mailinator.com</t>
  </si>
  <si>
    <t>Rogers road, Richards town</t>
  </si>
  <si>
    <t>2016-01-11 11:49:31</t>
  </si>
  <si>
    <t>P3128</t>
  </si>
  <si>
    <t>Construction of shelter to open area in Kurubarahalli Pipeline</t>
  </si>
  <si>
    <t>Hall road extension to starting of hall road opposite to BESCOM office (All roads in  Richards town has to be laid which are in dilapidated condition)</t>
  </si>
  <si>
    <t>E T Ponnukuttan</t>
  </si>
  <si>
    <t>chandkuttan1934@dataone.com</t>
  </si>
  <si>
    <t>Hall road, Richards town, Bangalore-5</t>
  </si>
  <si>
    <t>2016-01-11 12:41:13</t>
  </si>
  <si>
    <t>The place opposite to Clarence school and in front of telaga church has lot of pothole</t>
  </si>
  <si>
    <t>Rhamannarbrua kumar</t>
  </si>
  <si>
    <t>Rhamannarbrua kumar_rwauser@mailinator.com</t>
  </si>
  <si>
    <t>Clarke road</t>
  </si>
  <si>
    <t>2016-01-11 13:08:29</t>
  </si>
  <si>
    <t>Road is always dug up and not been repaired for a long time</t>
  </si>
  <si>
    <t>Pottery road (near Tannery road )</t>
  </si>
  <si>
    <t>2016-01-11 13:46:18</t>
  </si>
  <si>
    <t>1. Hall road extends from E5 BESCOM office to Firdous mosque
2. Davis road from Hutchins road - intersection to Alphonse school</t>
  </si>
  <si>
    <t>2016-01-11 13:55:49</t>
  </si>
  <si>
    <t>Holy ghost church to pottery road and potholes</t>
  </si>
  <si>
    <t>P Dinesh soni</t>
  </si>
  <si>
    <t>dineshsoni479@yahoo.com</t>
  </si>
  <si>
    <t>John Armstrong road, Richards town</t>
  </si>
  <si>
    <t>2016-01-11 14:07:06</t>
  </si>
  <si>
    <t>Road has not been tarred for about 7-8 years. pavements are not maintained.</t>
  </si>
  <si>
    <t>Annu</t>
  </si>
  <si>
    <t>annualexander16@hotmail.com</t>
  </si>
  <si>
    <t>34, Viviani road (dead end) Richards  town</t>
  </si>
  <si>
    <t>2016-01-11 14:17:21</t>
  </si>
  <si>
    <t>Very bad condition for a long time (war cookson road)</t>
  </si>
  <si>
    <t>Richards town area- Hall road</t>
  </si>
  <si>
    <t>2016-01-13 15:31:30</t>
  </si>
  <si>
    <t>Digging across the road occurs with out information the authorities or despite objections by new buildings cake generation  etc, water pipe laying has also caused it to dug up along the roads, but tarring never follows leaving the road uneven, causing traffic to slow down and creating problem on a busy road</t>
  </si>
  <si>
    <t>Evie Kelton</t>
  </si>
  <si>
    <t>evieta1999@yahoo.com</t>
  </si>
  <si>
    <t>Davis road</t>
  </si>
  <si>
    <t>2016-01-13 15:56:37</t>
  </si>
  <si>
    <t>That road was dug up for pipeline laying done years ago. It is a shame that nothing has been done to re-tar it</t>
  </si>
  <si>
    <t>Anaheeta Pinto</t>
  </si>
  <si>
    <t>anaheetapinto14@gmail.com</t>
  </si>
  <si>
    <t>Hutchins road</t>
  </si>
  <si>
    <t>2016-01-13 16:36:06</t>
  </si>
  <si>
    <t>The two issues don’t come under the jurisdiction of the ward</t>
  </si>
  <si>
    <t>Sunar murthy road takes a large volume of traffic and from the junction of mouna guru mutt road to Assaye road, The surface is almost un motor able.</t>
  </si>
  <si>
    <t>Alex Jacob</t>
  </si>
  <si>
    <t>alex0109@rediffmail.com</t>
  </si>
  <si>
    <t>Cox town</t>
  </si>
  <si>
    <t>2016-01-13 16:55:27</t>
  </si>
  <si>
    <t>Pot hole ridden roads are continuing to slower moment of traffic - especially at signals . once it turns green, vehicles are slow out of the blocks covering to pot holes. Really had areas</t>
  </si>
  <si>
    <t>Jacob Alexander</t>
  </si>
  <si>
    <t>jacob.alexander@law.christuniversity.in</t>
  </si>
  <si>
    <t>All over the city, Richards town</t>
  </si>
  <si>
    <t>2016-01-13 17:03:13</t>
  </si>
  <si>
    <t>Hall road, Davis road, Cookson road, John Armstrong road</t>
  </si>
  <si>
    <t>2016-01-13 14:41:21</t>
  </si>
  <si>
    <t>Tarring of pothole-ridden roads Sagayarapuram ward</t>
  </si>
  <si>
    <t>The roads should be widened and they are many potholes inthe area which should be fixed</t>
  </si>
  <si>
    <t>Saniya Khaleel</t>
  </si>
  <si>
    <t>saniya.khaleel@yahoo.in</t>
  </si>
  <si>
    <t>2016-01-12 18:13:14</t>
  </si>
  <si>
    <t>Tarring of mud/unpaved roads Sagayarapuram ward</t>
  </si>
  <si>
    <t>Davis Road - the whole stretch is dug for laying drain pipe lines, and left untarred for past 10 months.  Needs attention especially at the junction Davis Road - John Armstrong road, where its pathetic.  Inpsite of my repeated complaints, nothing is done so far.  its really unfortunate.</t>
  </si>
  <si>
    <t>Latha</t>
  </si>
  <si>
    <t>latlr62@ymail.com</t>
  </si>
  <si>
    <t>2016-01-16 12:46:59</t>
  </si>
  <si>
    <t xml:space="preserve">Provision for parking </t>
  </si>
  <si>
    <t>Several areas of the city need multi level parking</t>
  </si>
  <si>
    <t>2016-01-13 17:03:58</t>
  </si>
  <si>
    <t>Parking</t>
  </si>
  <si>
    <t>Lane marking and Road signages</t>
  </si>
  <si>
    <t>no signages</t>
  </si>
  <si>
    <t>2016-01-11 14:17:51</t>
  </si>
  <si>
    <t>Signages &amp; Lane Markings</t>
  </si>
  <si>
    <t>This abbation was supposed to be moved out of town many years back but nothing has happened . It smells a lot and we have goats and other live stocks being taken on our roads to this place</t>
  </si>
  <si>
    <t>Lisa Saldanha</t>
  </si>
  <si>
    <t>lisajoyfernandis@gmail.com</t>
  </si>
  <si>
    <t>Slaughter house on pottery road</t>
  </si>
  <si>
    <t>2016-01-13 16:17:24</t>
  </si>
  <si>
    <t>A proper signage is required near the pottery road- Clarence school - over bridge junction for proper management of traffic</t>
  </si>
  <si>
    <t>Latha Vijayan</t>
  </si>
  <si>
    <t>latha@cbeyond.in</t>
  </si>
  <si>
    <t>Over bridge on pottery road</t>
  </si>
  <si>
    <t>2016-01-13 16:39:10</t>
  </si>
  <si>
    <t>Roads mentioned  above in sub category B</t>
  </si>
  <si>
    <t>2016-01-13 14:42:22</t>
  </si>
  <si>
    <t>Repair of  existing footpaths</t>
  </si>
  <si>
    <t>The footpath is unwalkable due to broken paving, parking of two wheelers and cars on the pavements and garbage</t>
  </si>
  <si>
    <t>Viviani road along habitat serenity</t>
  </si>
  <si>
    <t>2016-01-11 11:20:41</t>
  </si>
  <si>
    <t>Pedestrian Related Road Works</t>
  </si>
  <si>
    <t>Footpaths &amp; Side-walks</t>
  </si>
  <si>
    <t xml:space="preserve">P0029 </t>
  </si>
  <si>
    <t>Street Lighting Charges</t>
  </si>
  <si>
    <t>Streetlighting</t>
  </si>
  <si>
    <t>Installation of  mast light at a busy road (main road) junction</t>
  </si>
  <si>
    <t>Complete Viviani road</t>
  </si>
  <si>
    <t>Daphne Carvalho</t>
  </si>
  <si>
    <t>Daphne Carvalho_rwauser@mailinator.com</t>
  </si>
  <si>
    <t>Viviani road, Richards town</t>
  </si>
  <si>
    <t>2016-01-11 12:18:02</t>
  </si>
  <si>
    <t xml:space="preserve">P0300 </t>
  </si>
  <si>
    <t>M &amp; R to Street Lights - Replacement of Burnt Bulbs etc. (Package)</t>
  </si>
  <si>
    <t>All the footpaths in Richards town especially in Viviani road and Davis road</t>
  </si>
  <si>
    <t>2016-01-11 12:46:30</t>
  </si>
  <si>
    <t>P1828</t>
  </si>
  <si>
    <t xml:space="preserve"> Provision of Additional Fittings Streetlights (Old Ward Rs.1 Lakhs, New Ward Rs.2 Lakhs)</t>
  </si>
  <si>
    <t>Construction of new footpaths</t>
  </si>
  <si>
    <t>Most of our foot paths are very uneven and the stones are loose. It is very difficult to walk</t>
  </si>
  <si>
    <t>Kavya Pinto</t>
  </si>
  <si>
    <t>kavya.pinto@yahoo.com</t>
  </si>
  <si>
    <t>2016-01-13 15:20:10</t>
  </si>
  <si>
    <t>Very bad condition
it is not safe to walk</t>
  </si>
  <si>
    <t>Viviani road / Armstrong road</t>
  </si>
  <si>
    <t>2016-01-13 15:25:47</t>
  </si>
  <si>
    <t>Footpath is very uneven and dangerous for older people to walk</t>
  </si>
  <si>
    <t>Viviani Road</t>
  </si>
  <si>
    <t>2016-01-13 15:37:26</t>
  </si>
  <si>
    <t>Footpaths are very bad condition</t>
  </si>
  <si>
    <t>All roads in Richards town</t>
  </si>
  <si>
    <t>2016-01-13 16:07:59</t>
  </si>
  <si>
    <t>We do not have safe and walk able foot paths on any roads</t>
  </si>
  <si>
    <t>All roads in Richards Town</t>
  </si>
  <si>
    <t>2016-01-13 16:24:07</t>
  </si>
  <si>
    <t>The footpath works was done in a shoddy manner since years ago. Also many properties have encroached on footpath and made planters / steps over the drain covers.</t>
  </si>
  <si>
    <t>Viviani road</t>
  </si>
  <si>
    <t>2016-01-13 16:33:33</t>
  </si>
  <si>
    <t>Davis road, Viviani road</t>
  </si>
  <si>
    <t>2016-01-13 14:43:05</t>
  </si>
  <si>
    <t>Installation of streetlights</t>
  </si>
  <si>
    <t>Not enough street lighting in this area</t>
  </si>
  <si>
    <t>Near Richards park</t>
  </si>
  <si>
    <t>2016-01-13 15:27:22</t>
  </si>
  <si>
    <t>Very bad lighting on most of our roads</t>
  </si>
  <si>
    <t>Most parts of Richards Town</t>
  </si>
  <si>
    <t>2016-01-13 16:11:42</t>
  </si>
  <si>
    <t>The area is very badly lit which leads to  anti social elements gathering near the place</t>
  </si>
  <si>
    <t>Richards park and surrounding area</t>
  </si>
  <si>
    <t>2016-01-13 16:23:17</t>
  </si>
  <si>
    <t>Construction of public parks/playgrounds</t>
  </si>
  <si>
    <t>We do not have a space to play</t>
  </si>
  <si>
    <t>Environment</t>
  </si>
  <si>
    <t>2016-01-13 15:13:09</t>
  </si>
  <si>
    <t>Public Amenities</t>
  </si>
  <si>
    <t>Recreational Amenities</t>
  </si>
  <si>
    <t xml:space="preserve">P0088 </t>
  </si>
  <si>
    <t>Maintenance &amp; Management of Parks on Contract</t>
  </si>
  <si>
    <t>Parks</t>
  </si>
  <si>
    <t>We do not have any playground  in this area</t>
  </si>
  <si>
    <t>2016-01-13 16:11:00</t>
  </si>
  <si>
    <t xml:space="preserve">P0299 </t>
  </si>
  <si>
    <t>Drilling &amp; Maintenance of Borewells, Pumpsets &amp; Pipe lines, Erection &amp; Installation maintenance only</t>
  </si>
  <si>
    <t>Horticulture officer mentioned that a borewell has been placed and water was found at a level of 6 inches.</t>
  </si>
  <si>
    <t>Maintenance of existing public parks/playgrounds</t>
  </si>
  <si>
    <t>Maintenance of Richards park and borewell facility to provide water</t>
  </si>
  <si>
    <t>2016-01-13 14:47:44</t>
  </si>
  <si>
    <t>P0973</t>
  </si>
  <si>
    <t>Lighting of Parks, Toilet Amenities</t>
  </si>
  <si>
    <t>P1885</t>
  </si>
  <si>
    <t xml:space="preserve"> Purchase of Inputs for Parks maintained by BBMP &amp; Inputs for Indoor gardening</t>
  </si>
  <si>
    <t>P1543</t>
  </si>
  <si>
    <t xml:space="preserve"> CDP of Playgrounds</t>
  </si>
  <si>
    <t>Playgrounds</t>
  </si>
  <si>
    <t>Renovation &amp; preservation of heritage sites</t>
  </si>
  <si>
    <t>Richards park is a heritage site and required to be preserved and up-keep needs to be done.</t>
  </si>
  <si>
    <t>Heritage  Sites</t>
  </si>
  <si>
    <t>Richards park</t>
  </si>
  <si>
    <t>2016-01-11 11:37:01</t>
  </si>
  <si>
    <t>Heritage Sites</t>
  </si>
  <si>
    <t>Renovation of all lights inside the park</t>
  </si>
  <si>
    <t>2016-01-11 12:49:48</t>
  </si>
  <si>
    <t>There needs to be some awareness created about the heritage of this area</t>
  </si>
  <si>
    <t>Old houses and the park</t>
  </si>
  <si>
    <t>2016-01-13 16:05:30</t>
  </si>
  <si>
    <t>Repair of transformers/ electric poles</t>
  </si>
  <si>
    <t>Repair of transformers/ electric poles Sagayarapuram ward</t>
  </si>
  <si>
    <t>Electricity &amp; Power</t>
  </si>
  <si>
    <t>Bangalore Electricity Supply Company</t>
  </si>
  <si>
    <t>2015-12-29 09:27:35</t>
  </si>
  <si>
    <t>Electrical Poles - M &amp; D works</t>
  </si>
  <si>
    <t>Plant new tree saplings</t>
  </si>
  <si>
    <t>The existing trees are probably heading towards the end of their life cycle. corrected pavements must be cut open to a diameter of 1.5-2.0M and trees planted</t>
  </si>
  <si>
    <t>Richards Town, 34, Viviani road</t>
  </si>
  <si>
    <t>2016-01-13 16:47:05</t>
  </si>
  <si>
    <t>Green Cover</t>
  </si>
  <si>
    <t>The city has last a considerable number of trees. Area and layout to be planned with trees along the footpath</t>
  </si>
  <si>
    <t>All over the city</t>
  </si>
  <si>
    <t>2016-01-13 17:09:12</t>
  </si>
  <si>
    <t>Cleaning and rejuvenation of lakes</t>
  </si>
  <si>
    <t>The narrow strip of canal like land alongside gangadhar junction, should be made into a large STP the treated water should flow into the lake. Strictly no plastics / paper bags/ bottles to be allowed beyond the entry point. Ganesha statue sizes to be limited to 450MM max</t>
  </si>
  <si>
    <t>Ulsoor lake</t>
  </si>
  <si>
    <t>2016-01-13 16:52:36</t>
  </si>
  <si>
    <t>Lakes</t>
  </si>
  <si>
    <t>Lake M&amp;D Works</t>
  </si>
  <si>
    <t xml:space="preserve">This has been taken off since it does not belong to the ward </t>
  </si>
  <si>
    <t>Not discussed since there were no police personnel in the meeting. Efforts will be made to get them for the next meeting</t>
  </si>
  <si>
    <t>Increase police beat patrolling</t>
  </si>
  <si>
    <t>Safety and Crime</t>
  </si>
  <si>
    <t>Bangalore City Police</t>
  </si>
  <si>
    <t>2016-01-11 11:43:35</t>
  </si>
  <si>
    <t>Safety &amp; Crime</t>
  </si>
  <si>
    <t xml:space="preserve">Install surveillance cameras </t>
  </si>
  <si>
    <t>Install surveillance cameras</t>
  </si>
  <si>
    <t>2016-01-11 11:44:36</t>
  </si>
  <si>
    <t>Patrolling at Richards town especially in hall road near Firdoze mosque ( The residents of the locality are disturbed by anti-social elements during nights)</t>
  </si>
  <si>
    <t>2016-01-11 12:53:01</t>
  </si>
  <si>
    <t>Install surveillance cameras near the over bridge at the end of Clarke road</t>
  </si>
  <si>
    <t>Viviani road, Clarke road</t>
  </si>
  <si>
    <t>2016-01-11 13:04:27</t>
  </si>
  <si>
    <t>Introduce neighbourhood policing</t>
  </si>
  <si>
    <t>We need to get the neighbourhood people involved with  police in patrolling our area.</t>
  </si>
  <si>
    <t>2016-01-11 13:52:13</t>
  </si>
  <si>
    <t>Lot of chain snatching, teenagers drinking and doing drugs at the end of our road, Please increase police surveillance and beat</t>
  </si>
  <si>
    <t>34, Viviani road, Richards town</t>
  </si>
  <si>
    <t>2016-01-11 14:30:26</t>
  </si>
  <si>
    <t>2016-01-11 14:30:43</t>
  </si>
  <si>
    <t>2016-01-11 14:30:59</t>
  </si>
  <si>
    <t>We have a lot of boys that hang around  near the park and pass comments when we pass by</t>
  </si>
  <si>
    <t>2016-01-13 15:15:05</t>
  </si>
  <si>
    <t>Several incidents of harassment and chain snatching /phone snatching by young persons on motorbikes, although its a busy road. increased police presence on this stretch can make these persons way and enable the police to nab culprits</t>
  </si>
  <si>
    <t>John Armstrong road</t>
  </si>
  <si>
    <t>2016-01-13 16:29:55</t>
  </si>
  <si>
    <t>2016-01-13 16:30:00</t>
  </si>
  <si>
    <t>There is a need for more serenity in the area to keep away unwanted elements</t>
  </si>
  <si>
    <t>34, Viviani road, Richards Town</t>
  </si>
  <si>
    <t>2016-01-13 16:43:02</t>
  </si>
  <si>
    <t>Fogging and Pest control</t>
  </si>
  <si>
    <t>Poses a severe health hazards in its present condition</t>
  </si>
  <si>
    <t>2016-01-11 11:22:13</t>
  </si>
  <si>
    <t>Sanitation</t>
  </si>
  <si>
    <t>Pest Control</t>
  </si>
  <si>
    <t>Fogging and pest control</t>
  </si>
  <si>
    <t>2016-01-11 11:35:43</t>
  </si>
  <si>
    <t>2016-01-11 11:45:15</t>
  </si>
  <si>
    <t>Rats, Mosquitoes on Rogers road around Richards town</t>
  </si>
  <si>
    <t>Rogers road</t>
  </si>
  <si>
    <t>2016-01-11 11:58:16</t>
  </si>
  <si>
    <t>2016-01-11 12:32:28</t>
  </si>
  <si>
    <t>Our conservancy lanes the breeding grounds for mosquitoes and rats many people are affected with Dengue, Chikengunya. Conservancy lanes are full of weeds, Bandicoots are entering the houses. Please  clear the conservancy lanes and keep it clean</t>
  </si>
  <si>
    <t>34, Viviani road, Richards  town</t>
  </si>
  <si>
    <t>2016-01-11 14:28:09</t>
  </si>
  <si>
    <t>There is no fogging and pest control in and around our area. There is a huge rat menace that needs to be controlled</t>
  </si>
  <si>
    <t>2016-01-13 16:41:24</t>
  </si>
  <si>
    <t>Construction of public toilets</t>
  </si>
  <si>
    <t>We dont have a public toilet in this area and so men relieve themselves on the compound walls</t>
  </si>
  <si>
    <t>Pottery road (near East railway station)</t>
  </si>
  <si>
    <t>2016-01-13 16:20:44</t>
  </si>
  <si>
    <t>Public Toilets</t>
  </si>
  <si>
    <t>AE mentioned that this may not be possible , because of lack of space. But he agreed to carry out an inspection for an alternative.</t>
  </si>
  <si>
    <t>Maintenance  of public toilets</t>
  </si>
  <si>
    <t>Public toilets used to be maintained well. as of now , poor maintenance</t>
  </si>
  <si>
    <t>2016-01-13 17:10:46</t>
  </si>
  <si>
    <t>Public toilet at east railway station entrance- Pl 2 side</t>
  </si>
  <si>
    <t>2016-01-13 14:59:10</t>
  </si>
  <si>
    <t>Maintanence of sewage lines</t>
  </si>
  <si>
    <t>As above mentioned with the technical work of quality ensured</t>
  </si>
  <si>
    <t>John Armstrong road to Richards  town</t>
  </si>
  <si>
    <t xml:space="preserve">Bangalore Water Supply and Sewerage Board </t>
  </si>
  <si>
    <t>2016-01-11 14:14:08</t>
  </si>
  <si>
    <t>Sewage</t>
  </si>
  <si>
    <t>Sewage Lines - M&amp;D</t>
  </si>
  <si>
    <t>Regular maintenance of sewege lines is being carried out. In the case of conservancy lines, these have been constructed long back, and this issue will be sorted after the construction of new manholes.</t>
  </si>
  <si>
    <t>Construction of sewage lines</t>
  </si>
  <si>
    <t>Since my building ' Edward house' is at the bottom of the slope from Davis road to Pottery road and because of the sewage pipeline, sewage over flows regularly in the conservancy lane, very  quickly flood up our basement. This is a health hazard for residents since we are unable to clean todays</t>
  </si>
  <si>
    <t>Pottery road</t>
  </si>
  <si>
    <t>2016-01-13 15:44:06</t>
  </si>
  <si>
    <t>Desillting and repair of storm water drain. Starting from Davis road and ending at pottery road near Slaughter house</t>
  </si>
  <si>
    <t>2016-01-13 14:51:07</t>
  </si>
  <si>
    <t>Existing sewage lines and chambers to be increased ( Viviani road, pottery road and Davis road)</t>
  </si>
  <si>
    <t>2016-01-13 14:53:27</t>
  </si>
  <si>
    <t>Maintanence of sewage lines Sagayarapuram ward</t>
  </si>
  <si>
    <t>The Tannery road is always being dug up multiple times and stinks of bad sewage. Needs immediate attention in finding a permanent solution for this issue.</t>
  </si>
  <si>
    <t>Chaitanya Tupaki</t>
  </si>
  <si>
    <t>chaits.ts@gmail.com</t>
  </si>
  <si>
    <t>2015-12-17 13:42:19</t>
  </si>
  <si>
    <t>Desilting of Storm water Drains</t>
  </si>
  <si>
    <t>Desilting of storm water drains</t>
  </si>
  <si>
    <t>2016-01-11 12:31:56</t>
  </si>
  <si>
    <t>Storm Water Drains</t>
  </si>
  <si>
    <t>Storm Water Drain Works</t>
  </si>
  <si>
    <t>AE mentioned that a tender has been called but no contract awarded since no contractor agreeing to take up the work. Budget of 1.30Cr available.</t>
  </si>
  <si>
    <t>Build composting units</t>
  </si>
  <si>
    <t>Waste of slaughter house is currently dumped randomly causing foul smell in the neighbourhood if a composting unit is provided  the waste can be put to good use</t>
  </si>
  <si>
    <t>Solid waste management</t>
  </si>
  <si>
    <t>Doddi (Slaughter house) at Tannery road and Pottery road</t>
  </si>
  <si>
    <t>2016-01-11 11:31:05</t>
  </si>
  <si>
    <t xml:space="preserve">Solid Waste Management </t>
  </si>
  <si>
    <t>Garbage Collection &amp; Composting</t>
  </si>
  <si>
    <t>To build a composting unit an estimate has been sent by the AE and is awaiting sanction</t>
  </si>
  <si>
    <t>Build composting unit</t>
  </si>
  <si>
    <t>Doddi (slaughter house) tannery road</t>
  </si>
  <si>
    <t>2016-01-11 11:41:56</t>
  </si>
  <si>
    <t xml:space="preserve"> Require regular Door to door garbage collection</t>
  </si>
  <si>
    <t>Door ti door collection littering block spot avoidances at John Armstrong road, pottery road</t>
  </si>
  <si>
    <t>Ward - B60 - Richards town</t>
  </si>
  <si>
    <t>2016-01-11 13:58:57</t>
  </si>
  <si>
    <t>AE has shared his number, and has asked citizens to call in case door to door collection does not happen regularly.  The contractor is scheduled to change in the next month and a new contractor will be doing the job. The number of autos will also be increased.</t>
  </si>
  <si>
    <t>Composting/ Bio-methanol can do set on Clarence school ground</t>
  </si>
  <si>
    <t>Ward 60 -B</t>
  </si>
  <si>
    <t>2016-01-11 14:01:14</t>
  </si>
  <si>
    <t>Garbage is not being collected regularly</t>
  </si>
  <si>
    <t>2016-01-11 14:19:25</t>
  </si>
  <si>
    <t>We would like a composting unit at the end of our road to process wet waste and there by reduce waste going to the landfills</t>
  </si>
  <si>
    <t>2016-01-11 14:23:03</t>
  </si>
  <si>
    <t>The garbage collection is irregular</t>
  </si>
  <si>
    <t>2016-01-13 16:34:24</t>
  </si>
  <si>
    <t>Composting units must be set up in all localities. The whole activity must get to be commercially un able far the people given the responsibility of running it</t>
  </si>
  <si>
    <t>All over</t>
  </si>
  <si>
    <t>2016-01-13 16:57:55</t>
  </si>
  <si>
    <t>Garbage is not collected regularly starts accumulating inside the apartment.</t>
  </si>
  <si>
    <t>Richards town, Viviani road</t>
  </si>
  <si>
    <t>2016-01-13 17:05:37</t>
  </si>
  <si>
    <t>Door to door garbage collection on daily basis (Solid waste, dry waste, Sanitary waste, garden waste, e-waste)</t>
  </si>
  <si>
    <t>2016-01-13 14:45:32</t>
  </si>
  <si>
    <t>Build composting unit on St. Charles school ground</t>
  </si>
  <si>
    <t>2016-01-13 14:46:34</t>
  </si>
  <si>
    <t>Maintain cleanliness of streets ( sweeping, removal of debris)</t>
  </si>
  <si>
    <t>Garbage thrown in the end of the road</t>
  </si>
  <si>
    <t>2016-01-11 11:50:53</t>
  </si>
  <si>
    <t>SWM Maintenance &amp; Development Works</t>
  </si>
  <si>
    <t>Build dry waste collection centres</t>
  </si>
  <si>
    <t>Garbage waste</t>
  </si>
  <si>
    <t>2016-01-11 12:30:23</t>
  </si>
  <si>
    <t>This area needs a collection centre for dry waste collection</t>
  </si>
  <si>
    <t>Clarke road (at Richards park)</t>
  </si>
  <si>
    <t>2016-01-11 13:47:32</t>
  </si>
  <si>
    <t>As a mess clean up the proper way</t>
  </si>
  <si>
    <t>All over Richards  town</t>
  </si>
  <si>
    <t>2016-01-11 14:12:54</t>
  </si>
  <si>
    <t>Sweeper does not pick up dry leaves on the road.</t>
  </si>
  <si>
    <t>2016-01-11 14:21:35</t>
  </si>
  <si>
    <t>There is a lot of garbage thrown all over the place</t>
  </si>
  <si>
    <t>Armstrong road/ pottery road</t>
  </si>
  <si>
    <t>2016-01-13 15:21:14</t>
  </si>
  <si>
    <t>Lot of garbage being thrown all over / segregation done on this road</t>
  </si>
  <si>
    <t>Armstrong road</t>
  </si>
  <si>
    <t>2016-01-13 15:23:52</t>
  </si>
  <si>
    <t>This area needs is own dry waste centre which is managed proficiently  right now, there is a lot of garbage every day and poor condition. Residents are unable to sustain segregation because of  poor support from these entries</t>
  </si>
  <si>
    <t>2016-01-13 16:03:50</t>
  </si>
  <si>
    <t>Garbage and debris need to be cleaned and collected</t>
  </si>
  <si>
    <t>2016-01-13 16:40:00</t>
  </si>
  <si>
    <t>Streets are not being cleaned regularly or even if they do, done in a shabby manner</t>
  </si>
  <si>
    <t>2016-01-13 17:06:40</t>
  </si>
  <si>
    <t>AE - Krishnamurthy</t>
  </si>
  <si>
    <t>Health Inspector - Venkatesh</t>
  </si>
  <si>
    <t>BWSSB AE- Lordlay Lathal Sab</t>
  </si>
  <si>
    <t>AE - Krishnamurthy  AND Health Inspector - Venkatesh</t>
  </si>
  <si>
    <t>By  30th June</t>
  </si>
  <si>
    <t>By 30th June</t>
  </si>
  <si>
    <t>Total amt (current works+ pending bills+ unassigned work</t>
  </si>
  <si>
    <t>None</t>
  </si>
  <si>
    <t>Desilting work is in progress and all pedestrian work will be completed before road related works. P1771 has money allocated for both road and pedestrian related work.The road works are slated to be completed in 2-3 weeks.</t>
  </si>
  <si>
    <t xml:space="preserve">Horticulture officer: </t>
  </si>
  <si>
    <t>Action  points</t>
  </si>
  <si>
    <t>Additional points raised by residents</t>
  </si>
  <si>
    <t xml:space="preserve"> AE - Krishnamurthy</t>
  </si>
  <si>
    <t>when i go for a walk around 9 am, often notice that street lights are on, especially on lazare road, cline road and lloyd road.  I tried calling up the lazare road KEB office, nobody picks my call.  we can save energy if the lights are switched off after 6am.</t>
  </si>
  <si>
    <t>Mr. Shashidhar (Resident)</t>
  </si>
  <si>
    <t>NA</t>
  </si>
  <si>
    <t>Once every week</t>
  </si>
  <si>
    <t>No additional points</t>
  </si>
  <si>
    <t>update in next meeting</t>
  </si>
  <si>
    <t xml:space="preserve">AE has shared his number. Can call AE if activity not happening regularly </t>
  </si>
  <si>
    <t>AE- Krishnamurthy</t>
  </si>
  <si>
    <t>As and when issue is noticed</t>
  </si>
  <si>
    <t xml:space="preserve"> Ward 60 : Budget Category: Heritage Sites</t>
  </si>
  <si>
    <t>Ward 60: Budget Category: Electrical Poles - M &amp; D works</t>
  </si>
  <si>
    <t>Ward 60: Budget Category: Green Cover</t>
  </si>
  <si>
    <t>Ward 60: Budget Category: Lakes</t>
  </si>
  <si>
    <t>Ward 60:  Budget Category: Safety &amp; Crime</t>
  </si>
  <si>
    <t>Ward 60 : Budget Category: Public Toilets</t>
  </si>
  <si>
    <t>Ward 60:  Budget Category: Sewage</t>
  </si>
  <si>
    <t>Ward 60: Budget Category: Storm Water Drains</t>
  </si>
  <si>
    <t>Ward 60: Budget Category: Garbage Collection &amp; Composting</t>
  </si>
  <si>
    <t>Ward 60: Budget Category: SWM Maintenance &amp; Development Works</t>
  </si>
  <si>
    <t>Action points</t>
  </si>
  <si>
    <t>Not discussed</t>
  </si>
  <si>
    <t>Nagarothana  grant will cover these issues and work will be started in 2-3 weeks</t>
  </si>
  <si>
    <t>Ward 60: Budget Category: Health Care Buildings</t>
  </si>
  <si>
    <t>Ward 60 : Budget Category: Markets</t>
  </si>
  <si>
    <t>Ward 60: Budget Category: Road Related Works</t>
  </si>
  <si>
    <t>Ward 60 : Budget Category: Pedestrian Related Road Works</t>
  </si>
  <si>
    <t>Ward 60: Budget Category: Recreational Amenities</t>
  </si>
  <si>
    <t>lazare road, cline road</t>
  </si>
  <si>
    <t xml:space="preserve"> Citizen meeting every 3rd Saturday at Pulakeshi Nagar PS.  residents to join and highlight traffic related complaints in the meeting</t>
  </si>
  <si>
    <t>Regular maintenance of sewege lines is being carried out.  Conservancy lines have been constructed long back, and this issue will be sorted after the construction of new manholes.</t>
  </si>
  <si>
    <t>The contractor is scheduled to change in the next month and a new contractor will be doing the job. The number of autos will also be increased.</t>
  </si>
  <si>
    <t xml:space="preserve">Citizens to call AE in case door to door collection does not happen regularly.  </t>
  </si>
  <si>
    <t>Issue description does not match the category. Solution for the category is covered under the Nagorathana grants</t>
  </si>
  <si>
    <t>Covered under P1771</t>
  </si>
  <si>
    <t>Issue highlighted</t>
  </si>
  <si>
    <t>Highlighted by</t>
  </si>
  <si>
    <t xml:space="preserve"> Excessive speeding at the junction of Hall road and Cookson road, Davis road and Hall road .Citizens raised the need for speed breakers at these junctions.</t>
  </si>
  <si>
    <r>
      <t>Issue to be highlighted in the traffic police meeting at Pulakeshi nagar police station. Approval needs to be given by Traffic police and execution is done by BBMP. Meeting held 3</t>
    </r>
    <r>
      <rPr>
        <vertAlign val="superscript"/>
        <sz val="11"/>
        <color theme="1"/>
        <rFont val="Calibri"/>
        <family val="2"/>
        <scheme val="minor"/>
      </rPr>
      <t>rd</t>
    </r>
    <r>
      <rPr>
        <sz val="11"/>
        <color theme="1"/>
        <rFont val="Calibri"/>
        <family val="2"/>
        <scheme val="minor"/>
      </rPr>
      <t xml:space="preserve"> Saturday of every month.</t>
    </r>
  </si>
  <si>
    <r>
      <t xml:space="preserve"> Hennur road 2</t>
    </r>
    <r>
      <rPr>
        <vertAlign val="superscript"/>
        <sz val="11"/>
        <color theme="1"/>
        <rFont val="Calibri"/>
        <family val="2"/>
        <scheme val="minor"/>
      </rPr>
      <t>nd</t>
    </r>
    <r>
      <rPr>
        <sz val="11"/>
        <color theme="1"/>
        <rFont val="Calibri"/>
        <family val="2"/>
        <scheme val="minor"/>
      </rPr>
      <t xml:space="preserve"> cross- Ananthram layout – 2years back drainage pipe was laid and there were no manholes built The condition of the road is quite bad since the last two years. No action taken even after several follow ups.</t>
    </r>
  </si>
  <si>
    <t>Sundar hospital to Angalaparmeshwari temple road is in a bad shape</t>
  </si>
  <si>
    <t>Footpaths on Davis road are difficult for senior citizens to use because of height from road</t>
  </si>
  <si>
    <t xml:space="preserve">No switches for streetlights in Hennur road </t>
  </si>
  <si>
    <t xml:space="preserve">receiving calls from young ladies that they are being pestered by antisocial elements in the park. </t>
  </si>
  <si>
    <r>
      <rPr>
        <sz val="7"/>
        <color theme="1"/>
        <rFont val="Times New Roman"/>
        <family val="1"/>
      </rPr>
      <t xml:space="preserve">  </t>
    </r>
    <r>
      <rPr>
        <sz val="11"/>
        <color theme="1"/>
        <rFont val="Calibri"/>
        <family val="2"/>
        <scheme val="minor"/>
      </rPr>
      <t>A Effluent treatment plant in the slaughter house was set up 2 years back but is in disuse. The corporator mentioned that there is a lack of funds to run to STP and next steps will be mentioned in the next meeting.</t>
    </r>
  </si>
  <si>
    <t>Debri after a digging near Holy cross church needs to be cleared</t>
  </si>
  <si>
    <t>Mr Francis from Hennur cross road</t>
  </si>
  <si>
    <t>Mr Joseph from Richards town</t>
  </si>
  <si>
    <t>To be responded to in the next meeting</t>
  </si>
  <si>
    <t>Question addressed to</t>
  </si>
  <si>
    <t>corporator</t>
  </si>
  <si>
    <t>BWSSB</t>
  </si>
  <si>
    <t>BESCOM / BBMP</t>
  </si>
  <si>
    <t>BBMP</t>
  </si>
  <si>
    <t>Corporator</t>
  </si>
  <si>
    <t>Next ward sabha</t>
  </si>
  <si>
    <t>Based on the requirement of ensuring quality of work to be monitored proactively, it was suggested to the BBMP AE – Mr Krishnamurthy to put up the details of a tender once it has been approved. 
A start date and an end date for every work to be shared by the AE, so that we have closure dates before the next meeting.</t>
  </si>
  <si>
    <t>Based on the requirement of ensuring quality of work to be monitored proactively, it was suggested to the BBMP AE – Mr Krishnamurthy to put up the details of a tender once it has been approved.    
A start date and an end date for every work</t>
  </si>
  <si>
    <t xml:space="preserve">The Engineer responsible for streetlights mentioned that BBMP and BESCOM are working to provide switch controls for the lights which will be completed within 10 days.
After that there will auto timers will be installed. </t>
  </si>
  <si>
    <t xml:space="preserve">20-06-2016
</t>
  </si>
  <si>
    <t>A citizen initiative to count the number of old tress to be pruned and also suggest areas where sapling plantation can be done was suggested .</t>
  </si>
  <si>
    <t>MINUTES OF MEETING- WARD 60 ; 4 June 2016 : Pcodes matching inputs received on MyCityMyBudget</t>
  </si>
  <si>
    <t>Health Inspector from BBMP mentioned that Fogging is carried out once a week per ward. It was deicided to take signatures of Mr Soni ( citizen who highlighted the issue) when fogging is carried out in the area.</t>
  </si>
  <si>
    <t>BWSSB central office provides the desilting program. The Desilting program list to be shared.</t>
  </si>
  <si>
    <t>MOM: ward sabha : Ward 60 : Additional points raised in the meeting</t>
  </si>
  <si>
    <t>Volunteers are requested to connect with Mr Shashidhar  to form a group and see through the activity end to end</t>
  </si>
  <si>
    <t>MINUTES OF MEETING- WARD 60 ; 4 June 2016 : No Pcodes alloted for  inputs received on MyCityMyBudget</t>
  </si>
  <si>
    <t xml:space="preserve">MOM: WARD SABHA: WARD 60          4June 2016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</si>
</sst>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_ * #,##0_ ;_ * \-#,##0_ ;_ * &quot;-&quot;??_ ;_ @_ "/>
  </numFmts>
  <fonts count="9"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b/>
      <sz val="10"/>
      <color theme="1"/>
      <name val="Calibri"/>
      <family val="2"/>
      <scheme val="minor"/>
    </font>
    <font>
      <sz val="10"/>
      <color theme="1"/>
      <name val="Calibri"/>
      <family val="2"/>
      <scheme val="minor"/>
    </font>
    <font>
      <sz val="7"/>
      <color theme="1"/>
      <name val="Times New Roman"/>
      <family val="1"/>
    </font>
    <font>
      <vertAlign val="superscript"/>
      <sz val="11"/>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4" tint="0.39997558519241921"/>
        <bgColor indexed="8"/>
      </patternFill>
    </fill>
    <fill>
      <patternFill patternType="solid">
        <fgColor theme="3" tint="0.59999389629810485"/>
        <bgColor indexed="64"/>
      </patternFill>
    </fill>
  </fills>
  <borders count="5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175">
    <xf numFmtId="0" fontId="0" fillId="0" borderId="0" xfId="0"/>
    <xf numFmtId="0" fontId="0" fillId="0" borderId="0" xfId="0" applyAlignment="1">
      <alignment vertical="center" wrapText="1"/>
    </xf>
    <xf numFmtId="0" fontId="0" fillId="0" borderId="6" xfId="0" applyBorder="1" applyAlignment="1">
      <alignment horizontal="center" vertical="center" wrapText="1"/>
    </xf>
    <xf numFmtId="0" fontId="0" fillId="0" borderId="2" xfId="0" applyBorder="1"/>
    <xf numFmtId="15" fontId="0" fillId="0" borderId="8" xfId="0" applyNumberFormat="1" applyBorder="1" applyAlignment="1">
      <alignment horizontal="center" vertical="center"/>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22" xfId="0" applyBorder="1" applyAlignment="1">
      <alignment horizontal="center" vertical="center" wrapText="1"/>
    </xf>
    <xf numFmtId="0" fontId="5" fillId="0" borderId="0" xfId="0" applyFont="1" applyFill="1" applyAlignment="1">
      <alignment horizontal="center" vertical="top" wrapText="1"/>
    </xf>
    <xf numFmtId="0" fontId="5" fillId="0" borderId="0" xfId="0" applyFont="1" applyFill="1" applyAlignment="1">
      <alignment horizontal="center" vertical="top"/>
    </xf>
    <xf numFmtId="165" fontId="5" fillId="0" borderId="0" xfId="1" applyNumberFormat="1" applyFont="1" applyFill="1" applyAlignment="1">
      <alignment horizontal="center" vertical="top"/>
    </xf>
    <xf numFmtId="0" fontId="5" fillId="0" borderId="0" xfId="0" applyFont="1" applyFill="1" applyAlignment="1">
      <alignment horizontal="left" vertical="top"/>
    </xf>
    <xf numFmtId="0" fontId="5" fillId="4" borderId="14" xfId="0" applyFont="1" applyFill="1" applyBorder="1" applyAlignment="1" applyProtection="1">
      <alignment horizontal="center" vertical="top" wrapText="1"/>
    </xf>
    <xf numFmtId="0" fontId="5" fillId="4" borderId="15" xfId="0" applyFont="1" applyFill="1" applyBorder="1" applyAlignment="1" applyProtection="1">
      <alignment horizontal="center" vertical="top"/>
    </xf>
    <xf numFmtId="0" fontId="5" fillId="4" borderId="15" xfId="0" applyFont="1" applyFill="1" applyBorder="1" applyAlignment="1" applyProtection="1">
      <alignment horizontal="center" vertical="top" wrapText="1"/>
    </xf>
    <xf numFmtId="0" fontId="5" fillId="4" borderId="16" xfId="0" applyFont="1" applyFill="1" applyBorder="1" applyAlignment="1" applyProtection="1">
      <alignment horizontal="center" vertical="top"/>
    </xf>
    <xf numFmtId="0" fontId="5" fillId="4" borderId="17" xfId="0" applyFont="1" applyFill="1" applyBorder="1" applyAlignment="1" applyProtection="1">
      <alignment horizontal="center" vertical="top"/>
    </xf>
    <xf numFmtId="0" fontId="5" fillId="4" borderId="18" xfId="0" applyFont="1" applyFill="1" applyBorder="1" applyAlignment="1" applyProtection="1">
      <alignment horizontal="center" vertical="top"/>
    </xf>
    <xf numFmtId="0" fontId="5" fillId="4" borderId="18" xfId="0" applyFont="1" applyFill="1" applyBorder="1" applyAlignment="1">
      <alignment horizontal="center" vertical="top"/>
    </xf>
    <xf numFmtId="0" fontId="5" fillId="4" borderId="15" xfId="0" applyFont="1" applyFill="1" applyBorder="1" applyAlignment="1">
      <alignment horizontal="center" vertical="top" wrapText="1"/>
    </xf>
    <xf numFmtId="165" fontId="5" fillId="4" borderId="15" xfId="1" applyNumberFormat="1" applyFont="1" applyFill="1" applyBorder="1" applyAlignment="1">
      <alignment horizontal="center" vertical="top" wrapText="1"/>
    </xf>
    <xf numFmtId="165" fontId="5" fillId="4" borderId="16" xfId="1" applyNumberFormat="1" applyFont="1" applyFill="1" applyBorder="1" applyAlignment="1">
      <alignment horizontal="center" vertical="top" wrapText="1"/>
    </xf>
    <xf numFmtId="164" fontId="5" fillId="4" borderId="30" xfId="1" applyFont="1" applyFill="1" applyBorder="1" applyAlignment="1">
      <alignment horizontal="center" vertical="top" wrapText="1"/>
    </xf>
    <xf numFmtId="164" fontId="5" fillId="4" borderId="15" xfId="1" applyFont="1" applyFill="1" applyBorder="1" applyAlignment="1">
      <alignment horizontal="center" vertical="top" wrapText="1"/>
    </xf>
    <xf numFmtId="0" fontId="5" fillId="4" borderId="15" xfId="0" applyFont="1" applyFill="1" applyBorder="1" applyAlignment="1">
      <alignment horizontal="center" vertical="top"/>
    </xf>
    <xf numFmtId="0" fontId="5" fillId="4" borderId="16" xfId="0" applyFont="1" applyFill="1" applyBorder="1" applyAlignment="1">
      <alignment horizontal="center" vertical="top"/>
    </xf>
    <xf numFmtId="0" fontId="4" fillId="0" borderId="0" xfId="0" applyFont="1" applyAlignment="1">
      <alignment horizontal="left" vertical="top"/>
    </xf>
    <xf numFmtId="0" fontId="5" fillId="0" borderId="6" xfId="0" applyFont="1" applyBorder="1" applyAlignment="1">
      <alignment horizontal="left" vertical="top"/>
    </xf>
    <xf numFmtId="0" fontId="5" fillId="0" borderId="13" xfId="0" applyFont="1" applyBorder="1" applyAlignment="1">
      <alignment horizontal="left" vertical="top"/>
    </xf>
    <xf numFmtId="0" fontId="5" fillId="0" borderId="6" xfId="0" applyFont="1" applyFill="1" applyBorder="1" applyAlignment="1">
      <alignment horizontal="left" vertical="top"/>
    </xf>
    <xf numFmtId="0" fontId="5" fillId="0" borderId="6" xfId="0" applyFont="1" applyFill="1" applyBorder="1" applyAlignment="1">
      <alignment vertical="top" wrapText="1"/>
    </xf>
    <xf numFmtId="0" fontId="5" fillId="0" borderId="8" xfId="0" applyFont="1" applyFill="1" applyBorder="1" applyAlignment="1">
      <alignment horizontal="left" vertical="top"/>
    </xf>
    <xf numFmtId="0" fontId="5" fillId="0" borderId="10" xfId="0" applyFont="1" applyBorder="1" applyAlignment="1">
      <alignment horizontal="left" vertical="top"/>
    </xf>
    <xf numFmtId="0" fontId="5" fillId="0" borderId="10" xfId="0" applyFont="1" applyFill="1" applyBorder="1" applyAlignment="1">
      <alignment vertical="top" wrapText="1"/>
    </xf>
    <xf numFmtId="0" fontId="5" fillId="0" borderId="11" xfId="0" applyFont="1" applyFill="1" applyBorder="1" applyAlignment="1">
      <alignment horizontal="left" vertical="top"/>
    </xf>
    <xf numFmtId="0" fontId="5" fillId="4" borderId="18" xfId="0" applyFont="1" applyFill="1" applyBorder="1" applyAlignment="1">
      <alignment horizontal="left" vertical="top" wrapText="1"/>
    </xf>
    <xf numFmtId="0" fontId="5" fillId="0" borderId="4" xfId="0" applyFont="1" applyBorder="1" applyAlignment="1">
      <alignment horizontal="left" vertical="top"/>
    </xf>
    <xf numFmtId="0" fontId="5" fillId="0" borderId="19" xfId="0" applyFont="1" applyBorder="1" applyAlignment="1">
      <alignment horizontal="left" vertical="top"/>
    </xf>
    <xf numFmtId="0" fontId="5" fillId="0" borderId="13" xfId="0" applyFont="1" applyFill="1" applyBorder="1" applyAlignment="1" applyProtection="1">
      <alignment horizontal="left" vertical="top" wrapText="1"/>
    </xf>
    <xf numFmtId="0" fontId="5" fillId="0" borderId="13" xfId="0" applyFont="1" applyBorder="1" applyAlignment="1">
      <alignment horizontal="left" vertical="top" wrapText="1"/>
    </xf>
    <xf numFmtId="0" fontId="5" fillId="0" borderId="0" xfId="0" applyFont="1" applyAlignment="1">
      <alignment horizontal="left" vertical="top"/>
    </xf>
    <xf numFmtId="0" fontId="5" fillId="0" borderId="0" xfId="0" applyFont="1" applyAlignment="1">
      <alignment horizontal="center" vertical="top" wrapText="1"/>
    </xf>
    <xf numFmtId="0" fontId="5" fillId="0" borderId="0" xfId="0" applyFont="1" applyAlignment="1">
      <alignment horizontal="left" vertical="top" wrapText="1"/>
    </xf>
    <xf numFmtId="0" fontId="5" fillId="0" borderId="0" xfId="0" applyFont="1" applyAlignment="1">
      <alignment vertical="top" wrapText="1"/>
    </xf>
    <xf numFmtId="0" fontId="4" fillId="2" borderId="22" xfId="0" applyFont="1" applyFill="1" applyBorder="1" applyAlignment="1" applyProtection="1">
      <alignment horizontal="center" vertical="top" wrapText="1"/>
    </xf>
    <xf numFmtId="0" fontId="4" fillId="2" borderId="1" xfId="0" applyFont="1" applyFill="1" applyBorder="1" applyAlignment="1" applyProtection="1">
      <alignment horizontal="center" vertical="top" wrapText="1"/>
    </xf>
    <xf numFmtId="0" fontId="4" fillId="3" borderId="1" xfId="0" applyFont="1" applyFill="1" applyBorder="1" applyAlignment="1" applyProtection="1">
      <alignment horizontal="center"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4" fillId="2" borderId="1" xfId="0" applyFont="1" applyFill="1" applyBorder="1" applyAlignment="1" applyProtection="1">
      <alignment vertical="top" wrapText="1"/>
    </xf>
    <xf numFmtId="0" fontId="4" fillId="2" borderId="2" xfId="0" applyFont="1" applyFill="1" applyBorder="1" applyAlignment="1" applyProtection="1">
      <alignment horizontal="center" vertical="top" wrapText="1"/>
    </xf>
    <xf numFmtId="0" fontId="5" fillId="0" borderId="6" xfId="0" applyFont="1" applyFill="1" applyBorder="1" applyAlignment="1" applyProtection="1">
      <alignment horizontal="left" vertical="top" wrapText="1"/>
    </xf>
    <xf numFmtId="0" fontId="5" fillId="0" borderId="6" xfId="0" applyFont="1" applyBorder="1" applyAlignment="1">
      <alignment horizontal="left" vertical="top" wrapText="1"/>
    </xf>
    <xf numFmtId="0" fontId="5" fillId="0" borderId="10" xfId="0" applyFont="1" applyFill="1" applyBorder="1" applyAlignment="1" applyProtection="1">
      <alignment horizontal="left" vertical="top" wrapText="1"/>
    </xf>
    <xf numFmtId="0" fontId="5" fillId="0" borderId="10" xfId="0" applyFont="1" applyBorder="1" applyAlignment="1">
      <alignment horizontal="left" vertical="top" wrapText="1"/>
    </xf>
    <xf numFmtId="0" fontId="0" fillId="0" borderId="0" xfId="0" applyBorder="1" applyAlignment="1">
      <alignment horizontal="left" vertical="top" wrapText="1"/>
    </xf>
    <xf numFmtId="0" fontId="5" fillId="0" borderId="5" xfId="0" applyFont="1" applyFill="1" applyBorder="1" applyAlignment="1" applyProtection="1">
      <alignment horizontal="left" vertical="top" wrapText="1"/>
    </xf>
    <xf numFmtId="0" fontId="5" fillId="0" borderId="24" xfId="0" applyFont="1" applyFill="1" applyBorder="1" applyAlignment="1" applyProtection="1">
      <alignment horizontal="left" vertical="top" wrapText="1"/>
    </xf>
    <xf numFmtId="15" fontId="5" fillId="0" borderId="20" xfId="0" applyNumberFormat="1" applyFont="1" applyBorder="1" applyAlignment="1">
      <alignment horizontal="left" vertical="top" wrapText="1"/>
    </xf>
    <xf numFmtId="0" fontId="5" fillId="0" borderId="20" xfId="0" applyFont="1" applyBorder="1" applyAlignment="1">
      <alignment horizontal="left" vertical="top" wrapText="1"/>
    </xf>
    <xf numFmtId="0" fontId="5" fillId="0" borderId="9" xfId="0" applyFont="1" applyFill="1" applyBorder="1" applyAlignment="1" applyProtection="1">
      <alignment horizontal="left" vertical="top" wrapText="1"/>
    </xf>
    <xf numFmtId="0" fontId="5" fillId="0" borderId="22" xfId="0" applyFont="1" applyFill="1" applyBorder="1" applyAlignment="1" applyProtection="1">
      <alignment horizontal="left" vertical="top" wrapText="1"/>
    </xf>
    <xf numFmtId="0" fontId="5" fillId="0" borderId="1" xfId="0" applyFont="1" applyFill="1" applyBorder="1" applyAlignment="1" applyProtection="1">
      <alignment horizontal="left" vertical="top" wrapText="1"/>
    </xf>
    <xf numFmtId="0" fontId="5" fillId="0" borderId="1" xfId="0" applyFont="1" applyBorder="1" applyAlignment="1">
      <alignment horizontal="left" vertical="top" wrapText="1"/>
    </xf>
    <xf numFmtId="0" fontId="5" fillId="0" borderId="6" xfId="0" applyFont="1" applyFill="1" applyBorder="1" applyAlignment="1">
      <alignment horizontal="left" vertical="top" wrapText="1"/>
    </xf>
    <xf numFmtId="0" fontId="5" fillId="0" borderId="8" xfId="0" applyFont="1" applyBorder="1" applyAlignment="1">
      <alignment horizontal="left" vertical="top" wrapText="1"/>
    </xf>
    <xf numFmtId="16" fontId="5" fillId="0" borderId="8" xfId="0" applyNumberFormat="1" applyFont="1" applyBorder="1" applyAlignment="1">
      <alignment horizontal="left" vertical="top" wrapText="1"/>
    </xf>
    <xf numFmtId="16" fontId="5" fillId="0" borderId="11" xfId="0" applyNumberFormat="1" applyFont="1" applyBorder="1" applyAlignment="1">
      <alignment horizontal="left" vertical="top" wrapText="1"/>
    </xf>
    <xf numFmtId="0" fontId="5" fillId="0" borderId="6" xfId="0" applyFont="1" applyFill="1" applyBorder="1" applyAlignment="1" applyProtection="1">
      <alignment horizontal="left" vertical="top"/>
    </xf>
    <xf numFmtId="165" fontId="5" fillId="0" borderId="6" xfId="1" applyNumberFormat="1" applyFont="1" applyFill="1" applyBorder="1" applyAlignment="1">
      <alignment horizontal="left" vertical="top"/>
    </xf>
    <xf numFmtId="0" fontId="5" fillId="0" borderId="10" xfId="0" applyFont="1" applyFill="1" applyBorder="1" applyAlignment="1" applyProtection="1">
      <alignment horizontal="left" vertical="top"/>
    </xf>
    <xf numFmtId="0" fontId="5" fillId="0" borderId="10" xfId="0" applyFont="1" applyFill="1" applyBorder="1" applyAlignment="1">
      <alignment horizontal="left" vertical="top"/>
    </xf>
    <xf numFmtId="0" fontId="5" fillId="0" borderId="10" xfId="0" applyFont="1" applyFill="1" applyBorder="1" applyAlignment="1">
      <alignment horizontal="left" vertical="top" wrapText="1"/>
    </xf>
    <xf numFmtId="165" fontId="5" fillId="0" borderId="10" xfId="1" applyNumberFormat="1" applyFont="1" applyFill="1" applyBorder="1" applyAlignment="1">
      <alignment horizontal="left" vertical="top"/>
    </xf>
    <xf numFmtId="0" fontId="5" fillId="0" borderId="13" xfId="0" applyFont="1" applyFill="1" applyBorder="1" applyAlignment="1" applyProtection="1">
      <alignment horizontal="left" vertical="top"/>
    </xf>
    <xf numFmtId="0" fontId="5" fillId="0" borderId="13" xfId="0" applyFont="1" applyFill="1" applyBorder="1" applyAlignment="1">
      <alignment horizontal="left" vertical="top"/>
    </xf>
    <xf numFmtId="0" fontId="5" fillId="0" borderId="13" xfId="0" applyFont="1" applyFill="1" applyBorder="1" applyAlignment="1">
      <alignment horizontal="left" vertical="top" wrapText="1"/>
    </xf>
    <xf numFmtId="165" fontId="5" fillId="0" borderId="13" xfId="1" applyNumberFormat="1" applyFont="1" applyFill="1" applyBorder="1" applyAlignment="1">
      <alignment horizontal="left" vertical="top"/>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9" xfId="0" applyFont="1" applyFill="1" applyBorder="1" applyAlignment="1">
      <alignment horizontal="left" vertical="top" wrapText="1"/>
    </xf>
    <xf numFmtId="0" fontId="5" fillId="0" borderId="0" xfId="0" applyFont="1" applyFill="1" applyAlignment="1">
      <alignment horizontal="center" vertical="top"/>
    </xf>
    <xf numFmtId="0" fontId="5" fillId="0" borderId="46" xfId="0" applyFont="1" applyFill="1" applyBorder="1" applyAlignment="1">
      <alignment vertical="center"/>
    </xf>
    <xf numFmtId="0" fontId="5" fillId="0" borderId="18" xfId="0" applyFont="1" applyFill="1" applyBorder="1" applyAlignment="1">
      <alignment vertical="center"/>
    </xf>
    <xf numFmtId="0" fontId="5" fillId="0" borderId="47" xfId="0" applyFont="1" applyFill="1" applyBorder="1" applyAlignment="1">
      <alignment vertical="center"/>
    </xf>
    <xf numFmtId="0" fontId="5" fillId="0" borderId="48" xfId="0" applyFont="1" applyFill="1" applyBorder="1" applyAlignment="1">
      <alignment vertical="center"/>
    </xf>
    <xf numFmtId="0" fontId="5" fillId="0" borderId="0" xfId="0" applyFont="1" applyFill="1" applyBorder="1" applyAlignment="1">
      <alignment vertical="center"/>
    </xf>
    <xf numFmtId="0" fontId="5" fillId="0" borderId="49" xfId="0" applyFont="1" applyFill="1" applyBorder="1" applyAlignment="1">
      <alignment vertical="center"/>
    </xf>
    <xf numFmtId="0" fontId="5" fillId="0" borderId="34" xfId="0" applyFont="1" applyFill="1" applyBorder="1" applyAlignment="1">
      <alignment vertical="center"/>
    </xf>
    <xf numFmtId="0" fontId="5" fillId="0" borderId="35" xfId="0" applyFont="1" applyFill="1" applyBorder="1" applyAlignment="1">
      <alignment vertical="center"/>
    </xf>
    <xf numFmtId="0" fontId="5" fillId="0" borderId="36" xfId="0" applyFont="1" applyFill="1" applyBorder="1" applyAlignment="1">
      <alignment vertical="center"/>
    </xf>
    <xf numFmtId="0" fontId="5" fillId="0" borderId="1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19" xfId="0" applyFont="1" applyFill="1" applyBorder="1" applyAlignment="1">
      <alignment horizontal="left" vertical="top" wrapText="1"/>
    </xf>
    <xf numFmtId="0" fontId="4" fillId="0" borderId="3" xfId="0" applyFont="1" applyFill="1" applyBorder="1" applyAlignment="1" applyProtection="1">
      <alignment horizontal="left" vertical="top" wrapText="1"/>
    </xf>
    <xf numFmtId="0" fontId="4" fillId="0" borderId="25" xfId="0" applyFont="1" applyFill="1" applyBorder="1" applyAlignment="1" applyProtection="1">
      <alignment horizontal="left" vertical="top" wrapText="1"/>
    </xf>
    <xf numFmtId="0" fontId="4" fillId="0" borderId="26" xfId="0" applyFont="1" applyFill="1" applyBorder="1" applyAlignment="1" applyProtection="1">
      <alignment horizontal="left" vertical="top" wrapText="1"/>
    </xf>
    <xf numFmtId="0" fontId="4" fillId="0" borderId="22"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4" fillId="0" borderId="2" xfId="0" applyFont="1" applyFill="1" applyBorder="1" applyAlignment="1" applyProtection="1">
      <alignment horizontal="left" vertical="top" wrapText="1"/>
    </xf>
    <xf numFmtId="0" fontId="4" fillId="0" borderId="45" xfId="0" applyFont="1" applyFill="1" applyBorder="1" applyAlignment="1" applyProtection="1">
      <alignment horizontal="left" vertical="top" wrapText="1"/>
    </xf>
    <xf numFmtId="0" fontId="4" fillId="0" borderId="27" xfId="0" applyFont="1" applyFill="1" applyBorder="1" applyAlignment="1" applyProtection="1">
      <alignment horizontal="left" vertical="top" wrapText="1"/>
    </xf>
    <xf numFmtId="0" fontId="4" fillId="0" borderId="28" xfId="0" applyFont="1" applyFill="1" applyBorder="1" applyAlignment="1" applyProtection="1">
      <alignment horizontal="left" vertical="top" wrapText="1"/>
    </xf>
    <xf numFmtId="0" fontId="5" fillId="0" borderId="13" xfId="0" applyFont="1" applyFill="1" applyBorder="1" applyAlignment="1">
      <alignment horizontal="left" vertical="top"/>
    </xf>
    <xf numFmtId="0" fontId="5" fillId="0" borderId="4" xfId="0" applyFont="1" applyFill="1" applyBorder="1" applyAlignment="1">
      <alignment horizontal="left" vertical="top"/>
    </xf>
    <xf numFmtId="0" fontId="5" fillId="0" borderId="20" xfId="0" applyFont="1" applyFill="1" applyBorder="1" applyAlignment="1">
      <alignment horizontal="left" vertical="top"/>
    </xf>
    <xf numFmtId="0" fontId="5" fillId="0" borderId="21" xfId="0" applyFont="1" applyFill="1" applyBorder="1" applyAlignment="1">
      <alignment horizontal="left" vertical="top"/>
    </xf>
    <xf numFmtId="0" fontId="5" fillId="0" borderId="6" xfId="0" applyFont="1" applyBorder="1" applyAlignment="1">
      <alignment horizontal="left" vertical="top" wrapText="1"/>
    </xf>
    <xf numFmtId="0" fontId="5" fillId="0" borderId="6"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6" xfId="0" applyFont="1" applyBorder="1" applyAlignment="1">
      <alignment horizontal="left" vertical="top"/>
    </xf>
    <xf numFmtId="0" fontId="5" fillId="0" borderId="6" xfId="0" applyFont="1" applyFill="1" applyBorder="1" applyAlignment="1">
      <alignment horizontal="left" vertical="top"/>
    </xf>
    <xf numFmtId="0" fontId="5" fillId="0" borderId="8" xfId="0" applyFont="1" applyFill="1" applyBorder="1" applyAlignment="1">
      <alignment horizontal="left" vertical="top"/>
    </xf>
    <xf numFmtId="0" fontId="5" fillId="0" borderId="10" xfId="0" applyFont="1" applyBorder="1" applyAlignment="1">
      <alignment horizontal="left" vertical="top"/>
    </xf>
    <xf numFmtId="0" fontId="4" fillId="0" borderId="31" xfId="0" applyFont="1" applyBorder="1" applyAlignment="1">
      <alignment horizontal="center" vertical="top" wrapText="1"/>
    </xf>
    <xf numFmtId="0" fontId="4" fillId="0" borderId="32" xfId="0" applyFont="1" applyBorder="1" applyAlignment="1">
      <alignment horizontal="center" vertical="top" wrapText="1"/>
    </xf>
    <xf numFmtId="0" fontId="4" fillId="0" borderId="33" xfId="0" applyFont="1" applyBorder="1" applyAlignment="1">
      <alignment horizontal="center" vertical="top" wrapText="1"/>
    </xf>
    <xf numFmtId="0" fontId="5" fillId="0" borderId="10" xfId="0" applyFont="1" applyFill="1" applyBorder="1" applyAlignment="1">
      <alignment horizontal="left" vertical="top"/>
    </xf>
    <xf numFmtId="0" fontId="0" fillId="0" borderId="13" xfId="0" applyBorder="1" applyAlignment="1">
      <alignment horizontal="left" vertical="top" wrapText="1"/>
    </xf>
    <xf numFmtId="0" fontId="0" fillId="0" borderId="4" xfId="0" applyBorder="1" applyAlignment="1">
      <alignment horizontal="left" vertical="top" wrapText="1"/>
    </xf>
    <xf numFmtId="0" fontId="0" fillId="0" borderId="7" xfId="0" applyBorder="1" applyAlignment="1">
      <alignment horizontal="left" vertical="top" wrapText="1"/>
    </xf>
    <xf numFmtId="0" fontId="5" fillId="0" borderId="11" xfId="0" applyFont="1" applyFill="1" applyBorder="1" applyAlignment="1">
      <alignment horizontal="left" vertical="top"/>
    </xf>
    <xf numFmtId="0" fontId="5" fillId="0" borderId="13" xfId="0" applyFont="1" applyBorder="1" applyAlignment="1">
      <alignment horizontal="left" vertical="top"/>
    </xf>
    <xf numFmtId="0" fontId="5" fillId="0" borderId="19" xfId="0" applyFont="1" applyBorder="1" applyAlignment="1">
      <alignment horizontal="left" vertical="top"/>
    </xf>
    <xf numFmtId="0" fontId="5" fillId="0" borderId="19" xfId="0" applyFont="1" applyFill="1" applyBorder="1" applyAlignment="1">
      <alignment horizontal="left" vertical="top"/>
    </xf>
    <xf numFmtId="0" fontId="5" fillId="0" borderId="23" xfId="0" applyFont="1" applyFill="1" applyBorder="1" applyAlignment="1">
      <alignment horizontal="left" vertical="top"/>
    </xf>
    <xf numFmtId="0" fontId="5" fillId="0" borderId="4" xfId="0" applyFont="1" applyBorder="1" applyAlignment="1">
      <alignment horizontal="left" vertical="top"/>
    </xf>
    <xf numFmtId="0" fontId="5" fillId="0" borderId="13" xfId="0" applyFont="1" applyBorder="1" applyAlignment="1">
      <alignment horizontal="left" vertical="top" wrapText="1"/>
    </xf>
    <xf numFmtId="0" fontId="5" fillId="0" borderId="4" xfId="0" applyFont="1" applyBorder="1" applyAlignment="1">
      <alignment horizontal="left" vertical="top" wrapText="1"/>
    </xf>
    <xf numFmtId="16" fontId="5" fillId="0" borderId="20" xfId="0" applyNumberFormat="1" applyFont="1" applyBorder="1" applyAlignment="1">
      <alignment horizontal="left" vertical="top" wrapText="1"/>
    </xf>
    <xf numFmtId="0" fontId="5" fillId="0" borderId="21" xfId="0" applyFont="1" applyBorder="1" applyAlignment="1">
      <alignment horizontal="left" vertical="top" wrapText="1"/>
    </xf>
    <xf numFmtId="0" fontId="4" fillId="0" borderId="37" xfId="0" applyFont="1" applyFill="1" applyBorder="1" applyAlignment="1" applyProtection="1">
      <alignment horizontal="center" vertical="top" wrapText="1"/>
    </xf>
    <xf numFmtId="0" fontId="4" fillId="0" borderId="38" xfId="0" applyFont="1" applyFill="1" applyBorder="1" applyAlignment="1" applyProtection="1">
      <alignment horizontal="center" vertical="top" wrapText="1"/>
    </xf>
    <xf numFmtId="0" fontId="4" fillId="0" borderId="39" xfId="0" applyFont="1" applyFill="1" applyBorder="1" applyAlignment="1" applyProtection="1">
      <alignment horizontal="center"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5" fillId="0" borderId="23" xfId="0" applyFont="1" applyBorder="1" applyAlignment="1">
      <alignment horizontal="left" vertical="top" wrapText="1"/>
    </xf>
    <xf numFmtId="15" fontId="5" fillId="0" borderId="20" xfId="0" applyNumberFormat="1" applyFont="1" applyBorder="1" applyAlignment="1">
      <alignment horizontal="left" vertical="top" wrapText="1"/>
    </xf>
    <xf numFmtId="0" fontId="5" fillId="0" borderId="29" xfId="0" applyFont="1" applyBorder="1" applyAlignment="1">
      <alignment horizontal="left" vertical="top" wrapText="1"/>
    </xf>
    <xf numFmtId="0" fontId="5" fillId="0" borderId="40" xfId="0" applyFont="1" applyBorder="1" applyAlignment="1">
      <alignment horizontal="left" vertical="top" wrapText="1"/>
    </xf>
    <xf numFmtId="0" fontId="5" fillId="0" borderId="41" xfId="0" applyFont="1" applyBorder="1" applyAlignment="1">
      <alignment horizontal="left" vertical="top" wrapText="1"/>
    </xf>
    <xf numFmtId="0" fontId="5" fillId="0" borderId="42" xfId="0" applyFont="1" applyBorder="1" applyAlignment="1">
      <alignment horizontal="left" vertical="top" wrapText="1"/>
    </xf>
    <xf numFmtId="0" fontId="5" fillId="0" borderId="43" xfId="0" applyFont="1" applyBorder="1" applyAlignment="1">
      <alignment horizontal="left" vertical="top" wrapText="1"/>
    </xf>
    <xf numFmtId="0" fontId="5" fillId="0" borderId="44" xfId="0" applyFont="1" applyBorder="1" applyAlignment="1">
      <alignment horizontal="left" vertical="top" wrapText="1"/>
    </xf>
    <xf numFmtId="0" fontId="5" fillId="0" borderId="10" xfId="0" applyFont="1" applyBorder="1" applyAlignment="1">
      <alignment horizontal="left" vertical="top" wrapText="1"/>
    </xf>
    <xf numFmtId="0" fontId="5" fillId="0" borderId="8" xfId="0" applyFont="1" applyBorder="1" applyAlignment="1">
      <alignment horizontal="left" vertical="top" wrapText="1"/>
    </xf>
    <xf numFmtId="0" fontId="5" fillId="0" borderId="11" xfId="0" applyFont="1" applyBorder="1" applyAlignment="1">
      <alignment horizontal="left" vertical="top" wrapText="1"/>
    </xf>
    <xf numFmtId="0" fontId="5" fillId="0" borderId="16"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4" fillId="0" borderId="34" xfId="0" applyFont="1" applyFill="1" applyBorder="1" applyAlignment="1" applyProtection="1">
      <alignment horizontal="left" vertical="top" wrapText="1"/>
    </xf>
    <xf numFmtId="0" fontId="4" fillId="0" borderId="35" xfId="0" applyFont="1" applyFill="1" applyBorder="1" applyAlignment="1" applyProtection="1">
      <alignment horizontal="left" vertical="top" wrapText="1"/>
    </xf>
    <xf numFmtId="0" fontId="4" fillId="0" borderId="36" xfId="0" applyFont="1" applyFill="1" applyBorder="1" applyAlignment="1" applyProtection="1">
      <alignment horizontal="left" vertical="top" wrapText="1"/>
    </xf>
    <xf numFmtId="0" fontId="5" fillId="0" borderId="7"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15" xfId="0" applyFont="1" applyBorder="1" applyAlignment="1">
      <alignment horizontal="left" vertical="top" wrapText="1"/>
    </xf>
    <xf numFmtId="0" fontId="5" fillId="0" borderId="31" xfId="0" applyFont="1" applyFill="1" applyBorder="1" applyAlignment="1" applyProtection="1">
      <alignment horizontal="left" vertical="top" wrapText="1"/>
    </xf>
    <xf numFmtId="0" fontId="5" fillId="0" borderId="32" xfId="0" applyFont="1" applyFill="1" applyBorder="1" applyAlignment="1" applyProtection="1">
      <alignment horizontal="left" vertical="top" wrapText="1"/>
    </xf>
    <xf numFmtId="0" fontId="5" fillId="0" borderId="33" xfId="0" applyFont="1" applyFill="1" applyBorder="1" applyAlignment="1" applyProtection="1">
      <alignment horizontal="left" vertical="top" wrapText="1"/>
    </xf>
    <xf numFmtId="16" fontId="5" fillId="0" borderId="12" xfId="0" applyNumberFormat="1" applyFont="1" applyBorder="1" applyAlignment="1">
      <alignment horizontal="left" vertical="top" wrapText="1"/>
    </xf>
    <xf numFmtId="0" fontId="5" fillId="0" borderId="12" xfId="0" applyFont="1" applyBorder="1" applyAlignment="1">
      <alignment horizontal="left" vertical="top" wrapText="1"/>
    </xf>
    <xf numFmtId="0" fontId="8" fillId="0" borderId="31" xfId="0" applyFont="1" applyBorder="1" applyAlignment="1">
      <alignment horizontal="center"/>
    </xf>
    <xf numFmtId="0" fontId="8" fillId="0" borderId="32" xfId="0" applyFont="1" applyBorder="1" applyAlignment="1">
      <alignment horizontal="center"/>
    </xf>
    <xf numFmtId="0" fontId="8" fillId="0" borderId="33" xfId="0" applyFont="1" applyBorder="1" applyAlignment="1">
      <alignment horizontal="center"/>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3" xfId="0" applyBorder="1" applyAlignment="1">
      <alignment horizontal="center" vertical="center" wrapText="1"/>
    </xf>
    <xf numFmtId="0" fontId="0" fillId="0" borderId="12" xfId="0" applyBorder="1" applyAlignment="1">
      <alignment horizontal="center" vertical="center" wrapText="1"/>
    </xf>
  </cellXfs>
  <cellStyles count="3">
    <cellStyle name="Comma" xfId="1" builtinId="3"/>
    <cellStyle name="Comma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45</xdr:col>
      <xdr:colOff>1</xdr:colOff>
      <xdr:row>1</xdr:row>
      <xdr:rowOff>1</xdr:rowOff>
    </xdr:from>
    <xdr:to>
      <xdr:col>47</xdr:col>
      <xdr:colOff>870858</xdr:colOff>
      <xdr:row>4</xdr:row>
      <xdr:rowOff>136072</xdr:rowOff>
    </xdr:to>
    <xdr:pic>
      <xdr:nvPicPr>
        <xdr:cNvPr id="2" name="Content Placeholder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97787" y="163287"/>
          <a:ext cx="2721428" cy="6259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C1:AX64"/>
  <sheetViews>
    <sheetView tabSelected="1" topLeftCell="B1" zoomScale="70" zoomScaleNormal="70" workbookViewId="0">
      <selection activeCell="C12" sqref="C12:AV12"/>
    </sheetView>
  </sheetViews>
  <sheetFormatPr defaultColWidth="13.7109375" defaultRowHeight="12.75" x14ac:dyDescent="0.25"/>
  <cols>
    <col min="1" max="2" width="6.140625" style="13" customWidth="1"/>
    <col min="3" max="3" width="8.28515625" style="10" customWidth="1"/>
    <col min="4" max="4" width="0" style="11" hidden="1" customWidth="1"/>
    <col min="5" max="5" width="12" style="10" customWidth="1"/>
    <col min="6" max="6" width="0" style="11" hidden="1" customWidth="1"/>
    <col min="7" max="7" width="16" style="10" customWidth="1"/>
    <col min="8" max="8" width="18.140625" style="11" customWidth="1"/>
    <col min="9" max="10" width="0" style="11" hidden="1" customWidth="1"/>
    <col min="11" max="11" width="32.85546875" style="11" hidden="1" customWidth="1"/>
    <col min="12" max="12" width="13.42578125" style="10" customWidth="1"/>
    <col min="13" max="13" width="14.5703125" style="11" hidden="1" customWidth="1"/>
    <col min="14" max="14" width="18.140625" style="11" hidden="1" customWidth="1"/>
    <col min="15" max="15" width="0" style="11" hidden="1" customWidth="1"/>
    <col min="16" max="16" width="11.5703125" style="11" hidden="1" customWidth="1"/>
    <col min="17" max="19" width="0" style="11" hidden="1" customWidth="1"/>
    <col min="20" max="20" width="25" style="11" hidden="1" customWidth="1"/>
    <col min="21" max="21" width="32.5703125" style="11" hidden="1" customWidth="1"/>
    <col min="22" max="22" width="30.140625" style="11" hidden="1" customWidth="1"/>
    <col min="23" max="27" width="0" style="11" hidden="1" customWidth="1"/>
    <col min="28" max="28" width="8.85546875" style="11" customWidth="1"/>
    <col min="29" max="29" width="22" style="10" customWidth="1"/>
    <col min="30" max="36" width="13.7109375" style="11" hidden="1" customWidth="1"/>
    <col min="37" max="37" width="12.85546875" style="12" hidden="1" customWidth="1"/>
    <col min="38" max="38" width="10.42578125" style="12" hidden="1" customWidth="1"/>
    <col min="39" max="39" width="12.28515625" style="12" hidden="1" customWidth="1"/>
    <col min="40" max="40" width="13.42578125" style="12" hidden="1" customWidth="1"/>
    <col min="41" max="41" width="16.140625" style="12" customWidth="1"/>
    <col min="42" max="44" width="0" style="13" hidden="1" customWidth="1"/>
    <col min="45" max="45" width="15.28515625" style="13" customWidth="1"/>
    <col min="46" max="46" width="14.7109375" style="13" customWidth="1"/>
    <col min="47" max="47" width="13.140625" style="13" customWidth="1"/>
    <col min="48" max="48" width="14.5703125" style="13" customWidth="1"/>
    <col min="49" max="16384" width="13.7109375" style="13"/>
  </cols>
  <sheetData>
    <row r="1" spans="3:48" ht="13.5" thickBot="1" x14ac:dyDescent="0.3"/>
    <row r="2" spans="3:48" x14ac:dyDescent="0.25">
      <c r="H2" s="85" t="s">
        <v>549</v>
      </c>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7"/>
      <c r="AT2" s="84"/>
      <c r="AU2" s="84"/>
      <c r="AV2" s="84"/>
    </row>
    <row r="3" spans="3:48" x14ac:dyDescent="0.25">
      <c r="H3" s="88"/>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90"/>
      <c r="AT3" s="84"/>
      <c r="AU3" s="84"/>
      <c r="AV3" s="84"/>
    </row>
    <row r="4" spans="3:48" x14ac:dyDescent="0.25">
      <c r="H4" s="88"/>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90"/>
      <c r="AT4" s="84"/>
      <c r="AU4" s="84"/>
      <c r="AV4" s="84"/>
    </row>
    <row r="5" spans="3:48" ht="13.5" thickBot="1" x14ac:dyDescent="0.3">
      <c r="H5" s="91"/>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3"/>
      <c r="AT5" s="84"/>
      <c r="AU5" s="84"/>
      <c r="AV5" s="84"/>
    </row>
    <row r="6" spans="3:48" ht="13.5" thickBot="1" x14ac:dyDescent="0.3"/>
    <row r="7" spans="3:48" ht="21.75" customHeight="1" thickBot="1" x14ac:dyDescent="0.3">
      <c r="C7" s="119" t="s">
        <v>543</v>
      </c>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1"/>
    </row>
    <row r="8" spans="3:48" s="28" customFormat="1" ht="51.75" thickBot="1" x14ac:dyDescent="0.3">
      <c r="C8" s="14" t="s">
        <v>0</v>
      </c>
      <c r="D8" s="15" t="s">
        <v>1</v>
      </c>
      <c r="E8" s="16" t="s">
        <v>2</v>
      </c>
      <c r="F8" s="15" t="s">
        <v>4</v>
      </c>
      <c r="G8" s="16" t="s">
        <v>28</v>
      </c>
      <c r="H8" s="16" t="s">
        <v>5</v>
      </c>
      <c r="I8" s="15" t="s">
        <v>6</v>
      </c>
      <c r="J8" s="15" t="s">
        <v>7</v>
      </c>
      <c r="K8" s="15" t="s">
        <v>8</v>
      </c>
      <c r="L8" s="16" t="s">
        <v>9</v>
      </c>
      <c r="M8" s="15" t="s">
        <v>10</v>
      </c>
      <c r="N8" s="15" t="s">
        <v>11</v>
      </c>
      <c r="O8" s="15" t="s">
        <v>12</v>
      </c>
      <c r="P8" s="15" t="s">
        <v>13</v>
      </c>
      <c r="Q8" s="15" t="s">
        <v>14</v>
      </c>
      <c r="R8" s="15" t="s">
        <v>15</v>
      </c>
      <c r="S8" s="17" t="s">
        <v>16</v>
      </c>
      <c r="T8" s="18" t="s">
        <v>17</v>
      </c>
      <c r="U8" s="19" t="s">
        <v>18</v>
      </c>
      <c r="V8" s="19" t="s">
        <v>19</v>
      </c>
      <c r="W8" s="19" t="s">
        <v>20</v>
      </c>
      <c r="X8" s="19" t="s">
        <v>21</v>
      </c>
      <c r="Y8" s="20" t="s">
        <v>22</v>
      </c>
      <c r="Z8" s="20" t="s">
        <v>23</v>
      </c>
      <c r="AA8" s="20" t="s">
        <v>24</v>
      </c>
      <c r="AB8" s="21" t="s">
        <v>29</v>
      </c>
      <c r="AC8" s="21" t="s">
        <v>30</v>
      </c>
      <c r="AD8" s="21" t="s">
        <v>31</v>
      </c>
      <c r="AE8" s="21" t="s">
        <v>32</v>
      </c>
      <c r="AF8" s="21" t="s">
        <v>33</v>
      </c>
      <c r="AG8" s="21" t="s">
        <v>34</v>
      </c>
      <c r="AH8" s="21" t="s">
        <v>35</v>
      </c>
      <c r="AI8" s="21" t="s">
        <v>11</v>
      </c>
      <c r="AJ8" s="21" t="s">
        <v>36</v>
      </c>
      <c r="AK8" s="22" t="s">
        <v>37</v>
      </c>
      <c r="AL8" s="22" t="s">
        <v>38</v>
      </c>
      <c r="AM8" s="22" t="s">
        <v>39</v>
      </c>
      <c r="AN8" s="22" t="s">
        <v>40</v>
      </c>
      <c r="AO8" s="23" t="s">
        <v>476</v>
      </c>
      <c r="AP8" s="24" t="s">
        <v>41</v>
      </c>
      <c r="AQ8" s="25" t="s">
        <v>42</v>
      </c>
      <c r="AR8" s="20" t="s">
        <v>25</v>
      </c>
      <c r="AS8" s="37" t="s">
        <v>481</v>
      </c>
      <c r="AT8" s="26" t="s">
        <v>502</v>
      </c>
      <c r="AU8" s="26" t="s">
        <v>43</v>
      </c>
      <c r="AV8" s="27" t="s">
        <v>44</v>
      </c>
    </row>
    <row r="9" spans="3:48" ht="38.25" customHeight="1" x14ac:dyDescent="0.25">
      <c r="C9" s="97" t="s">
        <v>505</v>
      </c>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9"/>
    </row>
    <row r="10" spans="3:48" ht="63.75" x14ac:dyDescent="0.25">
      <c r="C10" s="58">
        <v>4901</v>
      </c>
      <c r="D10" s="70">
        <v>5000</v>
      </c>
      <c r="E10" s="53" t="s">
        <v>45</v>
      </c>
      <c r="F10" s="70" t="s">
        <v>46</v>
      </c>
      <c r="G10" s="53" t="s">
        <v>46</v>
      </c>
      <c r="H10" s="53" t="s">
        <v>47</v>
      </c>
      <c r="I10" s="70" t="s">
        <v>48</v>
      </c>
      <c r="J10" s="70" t="s">
        <v>49</v>
      </c>
      <c r="K10" s="70" t="s">
        <v>50</v>
      </c>
      <c r="L10" s="53" t="s">
        <v>51</v>
      </c>
      <c r="M10" s="70">
        <v>60</v>
      </c>
      <c r="N10" s="70" t="s">
        <v>52</v>
      </c>
      <c r="O10" s="70" t="s">
        <v>53</v>
      </c>
      <c r="P10" s="70" t="s">
        <v>54</v>
      </c>
      <c r="Q10" s="70" t="s">
        <v>55</v>
      </c>
      <c r="R10" s="70" t="s">
        <v>56</v>
      </c>
      <c r="S10" s="70" t="s">
        <v>57</v>
      </c>
      <c r="T10" s="31" t="s">
        <v>58</v>
      </c>
      <c r="U10" s="31" t="s">
        <v>59</v>
      </c>
      <c r="V10" s="31" t="s">
        <v>60</v>
      </c>
      <c r="W10" s="31" t="str">
        <f>CONCATENATE(T10,"-",U10,"-",V10)</f>
        <v>Community Infrastructure-Health Care Buildings-</v>
      </c>
      <c r="X10" s="31" t="str">
        <f>CONCATENATE(TRIM(T10),"-",TRIM(U10),)</f>
        <v>Community Infrastructure-Health Care Buildings</v>
      </c>
      <c r="Y10" s="31" t="e">
        <f>VLOOKUP(W10,#REF!,2,FALSE)</f>
        <v>#REF!</v>
      </c>
      <c r="Z10" s="31" t="e">
        <f>VLOOKUP(X10,#REF!,2,FALSE)</f>
        <v>#REF!</v>
      </c>
      <c r="AA10" s="31" t="e">
        <f>VLOOKUP(W10,#REF!,2,FALSE)</f>
        <v>#REF!</v>
      </c>
      <c r="AB10" s="31" t="s">
        <v>61</v>
      </c>
      <c r="AC10" s="66" t="s">
        <v>62</v>
      </c>
      <c r="AD10" s="31" t="s">
        <v>58</v>
      </c>
      <c r="AE10" s="31" t="s">
        <v>59</v>
      </c>
      <c r="AF10" s="31"/>
      <c r="AG10" s="31"/>
      <c r="AH10" s="31"/>
      <c r="AI10" s="31" t="s">
        <v>52</v>
      </c>
      <c r="AJ10" s="31">
        <v>60</v>
      </c>
      <c r="AK10" s="71">
        <v>192307.69230769231</v>
      </c>
      <c r="AL10" s="71">
        <v>76923.076923076922</v>
      </c>
      <c r="AM10" s="71">
        <v>197865.3846153846</v>
      </c>
      <c r="AN10" s="71">
        <v>0</v>
      </c>
      <c r="AO10" s="71">
        <f>SUM(AK10:AN10)</f>
        <v>467096.15384615387</v>
      </c>
      <c r="AP10" s="29" t="s">
        <v>50</v>
      </c>
      <c r="AQ10" s="29" t="s">
        <v>63</v>
      </c>
      <c r="AR10" s="29">
        <v>60</v>
      </c>
      <c r="AS10" s="127" t="s">
        <v>503</v>
      </c>
      <c r="AT10" s="116" t="s">
        <v>485</v>
      </c>
      <c r="AU10" s="106" t="s">
        <v>485</v>
      </c>
      <c r="AV10" s="108" t="s">
        <v>485</v>
      </c>
    </row>
    <row r="11" spans="3:48" ht="46.5" customHeight="1" thickBot="1" x14ac:dyDescent="0.3">
      <c r="C11" s="62"/>
      <c r="D11" s="72"/>
      <c r="E11" s="55"/>
      <c r="F11" s="72"/>
      <c r="G11" s="55"/>
      <c r="H11" s="55"/>
      <c r="I11" s="72"/>
      <c r="J11" s="72"/>
      <c r="K11" s="72"/>
      <c r="L11" s="55"/>
      <c r="M11" s="72"/>
      <c r="N11" s="72">
        <v>0</v>
      </c>
      <c r="O11" s="72"/>
      <c r="P11" s="72">
        <f t="shared" ref="P11" si="0">N11*100000</f>
        <v>0</v>
      </c>
      <c r="Q11" s="72"/>
      <c r="R11" s="72"/>
      <c r="S11" s="72"/>
      <c r="T11" s="73"/>
      <c r="U11" s="73"/>
      <c r="V11" s="73"/>
      <c r="W11" s="73"/>
      <c r="X11" s="73"/>
      <c r="Y11" s="73"/>
      <c r="Z11" s="73"/>
      <c r="AA11" s="73"/>
      <c r="AB11" s="73" t="s">
        <v>64</v>
      </c>
      <c r="AC11" s="74" t="s">
        <v>65</v>
      </c>
      <c r="AD11" s="73" t="s">
        <v>58</v>
      </c>
      <c r="AE11" s="73" t="s">
        <v>59</v>
      </c>
      <c r="AF11" s="73"/>
      <c r="AG11" s="73"/>
      <c r="AH11" s="73"/>
      <c r="AI11" s="73" t="s">
        <v>52</v>
      </c>
      <c r="AJ11" s="73">
        <v>60</v>
      </c>
      <c r="AK11" s="75">
        <v>0</v>
      </c>
      <c r="AL11" s="75">
        <v>0</v>
      </c>
      <c r="AM11" s="75">
        <v>0</v>
      </c>
      <c r="AN11" s="75">
        <v>0</v>
      </c>
      <c r="AO11" s="75">
        <f>SUM(AK11:AN11)</f>
        <v>0</v>
      </c>
      <c r="AP11" s="34" t="s">
        <v>50</v>
      </c>
      <c r="AQ11" s="34" t="s">
        <v>63</v>
      </c>
      <c r="AR11" s="34">
        <v>60</v>
      </c>
      <c r="AS11" s="128"/>
      <c r="AT11" s="122"/>
      <c r="AU11" s="129"/>
      <c r="AV11" s="130"/>
    </row>
    <row r="12" spans="3:48" ht="25.5" customHeight="1" x14ac:dyDescent="0.25">
      <c r="C12" s="97" t="s">
        <v>506</v>
      </c>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9"/>
    </row>
    <row r="13" spans="3:48" ht="114.75" x14ac:dyDescent="0.25">
      <c r="C13" s="58">
        <v>3816</v>
      </c>
      <c r="D13" s="70">
        <v>5000</v>
      </c>
      <c r="E13" s="53" t="s">
        <v>45</v>
      </c>
      <c r="F13" s="70" t="s">
        <v>66</v>
      </c>
      <c r="G13" s="53" t="s">
        <v>66</v>
      </c>
      <c r="H13" s="53" t="s">
        <v>67</v>
      </c>
      <c r="I13" s="70" t="s">
        <v>68</v>
      </c>
      <c r="J13" s="70" t="s">
        <v>69</v>
      </c>
      <c r="K13" s="70" t="s">
        <v>70</v>
      </c>
      <c r="L13" s="53" t="s">
        <v>71</v>
      </c>
      <c r="M13" s="70">
        <v>60</v>
      </c>
      <c r="N13" s="70" t="s">
        <v>52</v>
      </c>
      <c r="O13" s="70" t="s">
        <v>53</v>
      </c>
      <c r="P13" s="70" t="s">
        <v>54</v>
      </c>
      <c r="Q13" s="70" t="s">
        <v>55</v>
      </c>
      <c r="R13" s="70" t="s">
        <v>56</v>
      </c>
      <c r="S13" s="70" t="s">
        <v>72</v>
      </c>
      <c r="T13" s="31" t="s">
        <v>58</v>
      </c>
      <c r="U13" s="31" t="s">
        <v>73</v>
      </c>
      <c r="V13" s="31" t="s">
        <v>60</v>
      </c>
      <c r="W13" s="31" t="str">
        <f t="shared" ref="W13:W38" si="1">CONCATENATE(T13,"-",U13,"-",V13)</f>
        <v>Community Infrastructure-Markets-</v>
      </c>
      <c r="X13" s="31" t="str">
        <f t="shared" ref="X13:X58" si="2">CONCATENATE(TRIM(T13),"-",TRIM(U13),)</f>
        <v>Community Infrastructure-Markets</v>
      </c>
      <c r="Y13" s="31" t="e">
        <f>VLOOKUP(W13,#REF!,2,FALSE)</f>
        <v>#REF!</v>
      </c>
      <c r="Z13" s="31" t="e">
        <f>VLOOKUP(X13,#REF!,2,FALSE)</f>
        <v>#REF!</v>
      </c>
      <c r="AA13" s="31" t="e">
        <f>VLOOKUP(W13,#REF!,2,FALSE)</f>
        <v>#REF!</v>
      </c>
      <c r="AB13" s="31" t="s">
        <v>74</v>
      </c>
      <c r="AC13" s="66" t="s">
        <v>75</v>
      </c>
      <c r="AD13" s="31" t="s">
        <v>58</v>
      </c>
      <c r="AE13" s="31" t="s">
        <v>73</v>
      </c>
      <c r="AF13" s="31"/>
      <c r="AG13" s="31"/>
      <c r="AH13" s="31"/>
      <c r="AI13" s="31" t="s">
        <v>52</v>
      </c>
      <c r="AJ13" s="31">
        <v>60</v>
      </c>
      <c r="AK13" s="71">
        <v>212765.95744680852</v>
      </c>
      <c r="AL13" s="71">
        <v>89361.702127659577</v>
      </c>
      <c r="AM13" s="71">
        <v>230808.51063829786</v>
      </c>
      <c r="AN13" s="71">
        <v>212765.95744680852</v>
      </c>
      <c r="AO13" s="71">
        <f>SUM(AK13:AN13)</f>
        <v>745702.12765957438</v>
      </c>
      <c r="AP13" s="29" t="s">
        <v>70</v>
      </c>
      <c r="AQ13" s="29" t="s">
        <v>66</v>
      </c>
      <c r="AR13" s="29">
        <v>60</v>
      </c>
      <c r="AS13" s="127" t="s">
        <v>503</v>
      </c>
      <c r="AT13" s="106" t="s">
        <v>485</v>
      </c>
      <c r="AU13" s="106" t="s">
        <v>485</v>
      </c>
      <c r="AV13" s="108" t="s">
        <v>485</v>
      </c>
    </row>
    <row r="14" spans="3:48" ht="51" x14ac:dyDescent="0.25">
      <c r="C14" s="58">
        <v>3823</v>
      </c>
      <c r="D14" s="70">
        <v>5000</v>
      </c>
      <c r="E14" s="53" t="s">
        <v>45</v>
      </c>
      <c r="F14" s="70" t="s">
        <v>66</v>
      </c>
      <c r="G14" s="53" t="s">
        <v>66</v>
      </c>
      <c r="H14" s="53" t="s">
        <v>76</v>
      </c>
      <c r="I14" s="70" t="s">
        <v>77</v>
      </c>
      <c r="J14" s="70" t="s">
        <v>78</v>
      </c>
      <c r="K14" s="70" t="s">
        <v>70</v>
      </c>
      <c r="L14" s="53" t="s">
        <v>79</v>
      </c>
      <c r="M14" s="70">
        <v>60</v>
      </c>
      <c r="N14" s="70" t="s">
        <v>52</v>
      </c>
      <c r="O14" s="70" t="s">
        <v>53</v>
      </c>
      <c r="P14" s="70" t="s">
        <v>54</v>
      </c>
      <c r="Q14" s="70" t="s">
        <v>55</v>
      </c>
      <c r="R14" s="70" t="s">
        <v>56</v>
      </c>
      <c r="S14" s="70" t="s">
        <v>80</v>
      </c>
      <c r="T14" s="31" t="s">
        <v>58</v>
      </c>
      <c r="U14" s="31" t="s">
        <v>73</v>
      </c>
      <c r="V14" s="31" t="s">
        <v>60</v>
      </c>
      <c r="W14" s="31" t="str">
        <f t="shared" si="1"/>
        <v>Community Infrastructure-Markets-</v>
      </c>
      <c r="X14" s="31" t="str">
        <f t="shared" si="2"/>
        <v>Community Infrastructure-Markets</v>
      </c>
      <c r="Y14" s="31" t="e">
        <f>VLOOKUP(W14,#REF!,2,FALSE)</f>
        <v>#REF!</v>
      </c>
      <c r="Z14" s="31" t="e">
        <f>VLOOKUP(X14,#REF!,2,FALSE)</f>
        <v>#REF!</v>
      </c>
      <c r="AA14" s="31" t="e">
        <f>VLOOKUP(W14,#REF!,2,FALSE)</f>
        <v>#REF!</v>
      </c>
      <c r="AB14" s="31" t="s">
        <v>81</v>
      </c>
      <c r="AC14" s="66" t="s">
        <v>82</v>
      </c>
      <c r="AD14" s="31" t="s">
        <v>58</v>
      </c>
      <c r="AE14" s="31" t="s">
        <v>73</v>
      </c>
      <c r="AF14" s="31"/>
      <c r="AG14" s="31"/>
      <c r="AH14" s="31"/>
      <c r="AI14" s="31" t="s">
        <v>52</v>
      </c>
      <c r="AJ14" s="31">
        <v>60</v>
      </c>
      <c r="AK14" s="71">
        <v>0</v>
      </c>
      <c r="AL14" s="71">
        <v>0</v>
      </c>
      <c r="AM14" s="71">
        <v>16510.638297872341</v>
      </c>
      <c r="AN14" s="71">
        <v>0</v>
      </c>
      <c r="AO14" s="71">
        <f>SUM(AK14:AN14)</f>
        <v>16510.638297872341</v>
      </c>
      <c r="AP14" s="29" t="s">
        <v>70</v>
      </c>
      <c r="AQ14" s="29" t="s">
        <v>66</v>
      </c>
      <c r="AR14" s="29">
        <v>60</v>
      </c>
      <c r="AS14" s="131"/>
      <c r="AT14" s="107"/>
      <c r="AU14" s="107"/>
      <c r="AV14" s="109"/>
    </row>
    <row r="15" spans="3:48" ht="51" x14ac:dyDescent="0.25">
      <c r="C15" s="58">
        <v>4895</v>
      </c>
      <c r="D15" s="70">
        <v>5000</v>
      </c>
      <c r="E15" s="53" t="s">
        <v>45</v>
      </c>
      <c r="F15" s="70" t="s">
        <v>66</v>
      </c>
      <c r="G15" s="53" t="s">
        <v>66</v>
      </c>
      <c r="H15" s="53" t="s">
        <v>83</v>
      </c>
      <c r="I15" s="70" t="s">
        <v>84</v>
      </c>
      <c r="J15" s="70" t="s">
        <v>85</v>
      </c>
      <c r="K15" s="70" t="s">
        <v>70</v>
      </c>
      <c r="L15" s="53" t="s">
        <v>79</v>
      </c>
      <c r="M15" s="70">
        <v>60</v>
      </c>
      <c r="N15" s="70" t="s">
        <v>52</v>
      </c>
      <c r="O15" s="70" t="s">
        <v>53</v>
      </c>
      <c r="P15" s="70" t="s">
        <v>54</v>
      </c>
      <c r="Q15" s="70" t="s">
        <v>55</v>
      </c>
      <c r="R15" s="70" t="s">
        <v>56</v>
      </c>
      <c r="S15" s="70" t="s">
        <v>86</v>
      </c>
      <c r="T15" s="31" t="s">
        <v>58</v>
      </c>
      <c r="U15" s="31" t="s">
        <v>73</v>
      </c>
      <c r="V15" s="31" t="s">
        <v>60</v>
      </c>
      <c r="W15" s="31" t="str">
        <f t="shared" si="1"/>
        <v>Community Infrastructure-Markets-</v>
      </c>
      <c r="X15" s="31" t="str">
        <f t="shared" si="2"/>
        <v>Community Infrastructure-Markets</v>
      </c>
      <c r="Y15" s="31" t="e">
        <f>VLOOKUP(W15,#REF!,2,FALSE)</f>
        <v>#REF!</v>
      </c>
      <c r="Z15" s="31" t="e">
        <f>VLOOKUP(X15,#REF!,2,FALSE)</f>
        <v>#REF!</v>
      </c>
      <c r="AA15" s="31" t="e">
        <f>VLOOKUP(W15,#REF!,2,FALSE)</f>
        <v>#REF!</v>
      </c>
      <c r="AB15" s="31"/>
      <c r="AC15" s="66"/>
      <c r="AD15" s="31"/>
      <c r="AE15" s="31"/>
      <c r="AF15" s="31"/>
      <c r="AG15" s="31"/>
      <c r="AH15" s="31"/>
      <c r="AI15" s="31"/>
      <c r="AJ15" s="31"/>
      <c r="AK15" s="71"/>
      <c r="AL15" s="71"/>
      <c r="AM15" s="71"/>
      <c r="AN15" s="71"/>
      <c r="AO15" s="71"/>
      <c r="AP15" s="29"/>
      <c r="AQ15" s="29"/>
      <c r="AR15" s="29">
        <v>60</v>
      </c>
      <c r="AS15" s="131"/>
      <c r="AT15" s="107"/>
      <c r="AU15" s="107"/>
      <c r="AV15" s="109"/>
    </row>
    <row r="16" spans="3:48" ht="51" x14ac:dyDescent="0.25">
      <c r="C16" s="58">
        <v>4897</v>
      </c>
      <c r="D16" s="70">
        <v>5000</v>
      </c>
      <c r="E16" s="53" t="s">
        <v>45</v>
      </c>
      <c r="F16" s="70" t="s">
        <v>66</v>
      </c>
      <c r="G16" s="53" t="s">
        <v>66</v>
      </c>
      <c r="H16" s="53" t="s">
        <v>87</v>
      </c>
      <c r="I16" s="70" t="s">
        <v>48</v>
      </c>
      <c r="J16" s="70" t="s">
        <v>49</v>
      </c>
      <c r="K16" s="70" t="s">
        <v>70</v>
      </c>
      <c r="L16" s="53" t="s">
        <v>88</v>
      </c>
      <c r="M16" s="70">
        <v>60</v>
      </c>
      <c r="N16" s="70" t="s">
        <v>52</v>
      </c>
      <c r="O16" s="70" t="s">
        <v>53</v>
      </c>
      <c r="P16" s="70" t="s">
        <v>54</v>
      </c>
      <c r="Q16" s="70" t="s">
        <v>55</v>
      </c>
      <c r="R16" s="70" t="s">
        <v>56</v>
      </c>
      <c r="S16" s="70" t="s">
        <v>89</v>
      </c>
      <c r="T16" s="31" t="s">
        <v>58</v>
      </c>
      <c r="U16" s="31" t="s">
        <v>73</v>
      </c>
      <c r="V16" s="31" t="s">
        <v>60</v>
      </c>
      <c r="W16" s="31" t="str">
        <f t="shared" si="1"/>
        <v>Community Infrastructure-Markets-</v>
      </c>
      <c r="X16" s="31" t="str">
        <f t="shared" si="2"/>
        <v>Community Infrastructure-Markets</v>
      </c>
      <c r="Y16" s="31" t="e">
        <f>VLOOKUP(W16,#REF!,2,FALSE)</f>
        <v>#REF!</v>
      </c>
      <c r="Z16" s="31" t="e">
        <f>VLOOKUP(X16,#REF!,2,FALSE)</f>
        <v>#REF!</v>
      </c>
      <c r="AA16" s="31" t="e">
        <f>VLOOKUP(W16,#REF!,2,FALSE)</f>
        <v>#REF!</v>
      </c>
      <c r="AB16" s="31"/>
      <c r="AC16" s="66"/>
      <c r="AD16" s="31"/>
      <c r="AE16" s="31"/>
      <c r="AF16" s="31"/>
      <c r="AG16" s="31"/>
      <c r="AH16" s="31"/>
      <c r="AI16" s="31"/>
      <c r="AJ16" s="31"/>
      <c r="AK16" s="71"/>
      <c r="AL16" s="71"/>
      <c r="AM16" s="71"/>
      <c r="AN16" s="71"/>
      <c r="AO16" s="71"/>
      <c r="AP16" s="29"/>
      <c r="AQ16" s="29"/>
      <c r="AR16" s="29">
        <v>60</v>
      </c>
      <c r="AS16" s="131"/>
      <c r="AT16" s="107"/>
      <c r="AU16" s="107"/>
      <c r="AV16" s="109"/>
    </row>
    <row r="17" spans="3:48" ht="51" x14ac:dyDescent="0.25">
      <c r="C17" s="58">
        <v>4913</v>
      </c>
      <c r="D17" s="70">
        <v>5000</v>
      </c>
      <c r="E17" s="53" t="s">
        <v>45</v>
      </c>
      <c r="F17" s="70" t="s">
        <v>66</v>
      </c>
      <c r="G17" s="53" t="s">
        <v>66</v>
      </c>
      <c r="H17" s="53" t="s">
        <v>90</v>
      </c>
      <c r="I17" s="70" t="s">
        <v>91</v>
      </c>
      <c r="J17" s="70" t="s">
        <v>92</v>
      </c>
      <c r="K17" s="70" t="s">
        <v>70</v>
      </c>
      <c r="L17" s="53" t="s">
        <v>79</v>
      </c>
      <c r="M17" s="70">
        <v>60</v>
      </c>
      <c r="N17" s="70" t="s">
        <v>52</v>
      </c>
      <c r="O17" s="70" t="s">
        <v>53</v>
      </c>
      <c r="P17" s="70" t="s">
        <v>54</v>
      </c>
      <c r="Q17" s="70" t="s">
        <v>55</v>
      </c>
      <c r="R17" s="70" t="s">
        <v>56</v>
      </c>
      <c r="S17" s="70" t="s">
        <v>93</v>
      </c>
      <c r="T17" s="31" t="s">
        <v>58</v>
      </c>
      <c r="U17" s="31" t="s">
        <v>73</v>
      </c>
      <c r="V17" s="31" t="s">
        <v>60</v>
      </c>
      <c r="W17" s="31" t="str">
        <f t="shared" si="1"/>
        <v>Community Infrastructure-Markets-</v>
      </c>
      <c r="X17" s="31" t="str">
        <f t="shared" si="2"/>
        <v>Community Infrastructure-Markets</v>
      </c>
      <c r="Y17" s="31" t="e">
        <f>VLOOKUP(W17,#REF!,2,FALSE)</f>
        <v>#REF!</v>
      </c>
      <c r="Z17" s="31" t="e">
        <f>VLOOKUP(X17,#REF!,2,FALSE)</f>
        <v>#REF!</v>
      </c>
      <c r="AA17" s="31" t="e">
        <f>VLOOKUP(W17,#REF!,2,FALSE)</f>
        <v>#REF!</v>
      </c>
      <c r="AB17" s="31"/>
      <c r="AC17" s="66"/>
      <c r="AD17" s="31"/>
      <c r="AE17" s="31"/>
      <c r="AF17" s="31"/>
      <c r="AG17" s="31"/>
      <c r="AH17" s="31"/>
      <c r="AI17" s="31"/>
      <c r="AJ17" s="31"/>
      <c r="AK17" s="71"/>
      <c r="AL17" s="71"/>
      <c r="AM17" s="71"/>
      <c r="AN17" s="71"/>
      <c r="AO17" s="71"/>
      <c r="AP17" s="29"/>
      <c r="AQ17" s="29"/>
      <c r="AR17" s="29">
        <v>60</v>
      </c>
      <c r="AS17" s="131"/>
      <c r="AT17" s="107"/>
      <c r="AU17" s="107"/>
      <c r="AV17" s="109"/>
    </row>
    <row r="18" spans="3:48" ht="64.5" thickBot="1" x14ac:dyDescent="0.3">
      <c r="C18" s="59">
        <v>4883</v>
      </c>
      <c r="D18" s="76">
        <v>5003</v>
      </c>
      <c r="E18" s="40" t="s">
        <v>45</v>
      </c>
      <c r="F18" s="76" t="s">
        <v>66</v>
      </c>
      <c r="G18" s="40" t="s">
        <v>66</v>
      </c>
      <c r="H18" s="40" t="s">
        <v>94</v>
      </c>
      <c r="I18" s="76" t="s">
        <v>95</v>
      </c>
      <c r="J18" s="76" t="s">
        <v>96</v>
      </c>
      <c r="K18" s="76" t="s">
        <v>70</v>
      </c>
      <c r="L18" s="40" t="s">
        <v>97</v>
      </c>
      <c r="M18" s="76">
        <v>60</v>
      </c>
      <c r="N18" s="76" t="s">
        <v>52</v>
      </c>
      <c r="O18" s="76" t="s">
        <v>53</v>
      </c>
      <c r="P18" s="76" t="s">
        <v>54</v>
      </c>
      <c r="Q18" s="76" t="s">
        <v>55</v>
      </c>
      <c r="R18" s="76" t="s">
        <v>56</v>
      </c>
      <c r="S18" s="76" t="s">
        <v>98</v>
      </c>
      <c r="T18" s="77" t="s">
        <v>58</v>
      </c>
      <c r="U18" s="77" t="s">
        <v>73</v>
      </c>
      <c r="V18" s="77" t="s">
        <v>60</v>
      </c>
      <c r="W18" s="77" t="str">
        <f t="shared" si="1"/>
        <v>Community Infrastructure-Markets-</v>
      </c>
      <c r="X18" s="77" t="str">
        <f t="shared" si="2"/>
        <v>Community Infrastructure-Markets</v>
      </c>
      <c r="Y18" s="77" t="e">
        <f>VLOOKUP(W18,#REF!,2,FALSE)</f>
        <v>#REF!</v>
      </c>
      <c r="Z18" s="77" t="e">
        <f>VLOOKUP(X18,#REF!,2,FALSE)</f>
        <v>#REF!</v>
      </c>
      <c r="AA18" s="77" t="e">
        <f>VLOOKUP(W18,#REF!,2,FALSE)</f>
        <v>#REF!</v>
      </c>
      <c r="AB18" s="77"/>
      <c r="AC18" s="78"/>
      <c r="AD18" s="77"/>
      <c r="AE18" s="77"/>
      <c r="AF18" s="77"/>
      <c r="AG18" s="77"/>
      <c r="AH18" s="77"/>
      <c r="AI18" s="77"/>
      <c r="AJ18" s="77"/>
      <c r="AK18" s="79"/>
      <c r="AL18" s="79"/>
      <c r="AM18" s="79"/>
      <c r="AN18" s="79"/>
      <c r="AO18" s="79"/>
      <c r="AP18" s="30"/>
      <c r="AQ18" s="30"/>
      <c r="AR18" s="30">
        <v>60</v>
      </c>
      <c r="AS18" s="131"/>
      <c r="AT18" s="107"/>
      <c r="AU18" s="107"/>
      <c r="AV18" s="109"/>
    </row>
    <row r="19" spans="3:48" ht="38.25" customHeight="1" x14ac:dyDescent="0.25">
      <c r="C19" s="100" t="s">
        <v>507</v>
      </c>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2"/>
    </row>
    <row r="20" spans="3:48" ht="51" x14ac:dyDescent="0.25">
      <c r="C20" s="58">
        <v>3764</v>
      </c>
      <c r="D20" s="70">
        <v>5000</v>
      </c>
      <c r="E20" s="53" t="s">
        <v>45</v>
      </c>
      <c r="F20" s="70" t="s">
        <v>99</v>
      </c>
      <c r="G20" s="53" t="s">
        <v>99</v>
      </c>
      <c r="H20" s="53" t="s">
        <v>100</v>
      </c>
      <c r="I20" s="70" t="s">
        <v>101</v>
      </c>
      <c r="J20" s="70" t="s">
        <v>102</v>
      </c>
      <c r="K20" s="70" t="s">
        <v>103</v>
      </c>
      <c r="L20" s="53" t="s">
        <v>104</v>
      </c>
      <c r="M20" s="70">
        <v>60</v>
      </c>
      <c r="N20" s="70" t="s">
        <v>52</v>
      </c>
      <c r="O20" s="70" t="s">
        <v>53</v>
      </c>
      <c r="P20" s="70" t="s">
        <v>54</v>
      </c>
      <c r="Q20" s="70" t="s">
        <v>55</v>
      </c>
      <c r="R20" s="70" t="s">
        <v>56</v>
      </c>
      <c r="S20" s="70" t="s">
        <v>105</v>
      </c>
      <c r="T20" s="31" t="s">
        <v>106</v>
      </c>
      <c r="U20" s="31" t="s">
        <v>107</v>
      </c>
      <c r="V20" s="31" t="s">
        <v>108</v>
      </c>
      <c r="W20" s="31" t="str">
        <f t="shared" si="1"/>
        <v>Mobility -Road Related Works-Asphalting and tarring works</v>
      </c>
      <c r="X20" s="31" t="str">
        <f t="shared" si="2"/>
        <v>Mobility-Road Related Works</v>
      </c>
      <c r="Y20" s="31" t="e">
        <f>VLOOKUP(W20,#REF!,2,FALSE)</f>
        <v>#REF!</v>
      </c>
      <c r="Z20" s="31" t="e">
        <f>VLOOKUP(X20,#REF!,2,FALSE)</f>
        <v>#REF!</v>
      </c>
      <c r="AA20" s="31" t="e">
        <f>VLOOKUP(W20,#REF!,2,FALSE)</f>
        <v>#REF!</v>
      </c>
      <c r="AB20" s="31" t="s">
        <v>109</v>
      </c>
      <c r="AC20" s="66" t="s">
        <v>110</v>
      </c>
      <c r="AD20" s="31" t="s">
        <v>111</v>
      </c>
      <c r="AE20" s="31" t="s">
        <v>107</v>
      </c>
      <c r="AF20" s="31" t="s">
        <v>108</v>
      </c>
      <c r="AG20" s="31"/>
      <c r="AH20" s="31"/>
      <c r="AI20" s="31" t="s">
        <v>52</v>
      </c>
      <c r="AJ20" s="31">
        <v>60</v>
      </c>
      <c r="AK20" s="71">
        <v>11742424.2424</v>
      </c>
      <c r="AL20" s="71">
        <v>1893939.3939399999</v>
      </c>
      <c r="AM20" s="71">
        <v>2272727.2727299999</v>
      </c>
      <c r="AN20" s="71">
        <v>0</v>
      </c>
      <c r="AO20" s="71">
        <f>SUM(AK20:AN20)</f>
        <v>15909090.90907</v>
      </c>
      <c r="AP20" s="29" t="s">
        <v>103</v>
      </c>
      <c r="AQ20" s="29" t="s">
        <v>112</v>
      </c>
      <c r="AR20" s="29">
        <v>60</v>
      </c>
      <c r="AS20" s="110" t="s">
        <v>538</v>
      </c>
      <c r="AT20" s="111" t="s">
        <v>504</v>
      </c>
      <c r="AU20" s="111" t="s">
        <v>470</v>
      </c>
      <c r="AV20" s="117" t="s">
        <v>475</v>
      </c>
    </row>
    <row r="21" spans="3:48" ht="51" x14ac:dyDescent="0.25">
      <c r="C21" s="58">
        <v>3794</v>
      </c>
      <c r="D21" s="70">
        <v>5000</v>
      </c>
      <c r="E21" s="53" t="s">
        <v>45</v>
      </c>
      <c r="F21" s="70" t="s">
        <v>99</v>
      </c>
      <c r="G21" s="53" t="s">
        <v>99</v>
      </c>
      <c r="H21" s="53" t="s">
        <v>113</v>
      </c>
      <c r="I21" s="70" t="s">
        <v>114</v>
      </c>
      <c r="J21" s="70" t="s">
        <v>115</v>
      </c>
      <c r="K21" s="70" t="s">
        <v>103</v>
      </c>
      <c r="L21" s="53" t="s">
        <v>51</v>
      </c>
      <c r="M21" s="70">
        <v>60</v>
      </c>
      <c r="N21" s="70" t="s">
        <v>52</v>
      </c>
      <c r="O21" s="70" t="s">
        <v>53</v>
      </c>
      <c r="P21" s="70" t="s">
        <v>54</v>
      </c>
      <c r="Q21" s="70" t="s">
        <v>55</v>
      </c>
      <c r="R21" s="70" t="s">
        <v>56</v>
      </c>
      <c r="S21" s="70" t="s">
        <v>116</v>
      </c>
      <c r="T21" s="31" t="s">
        <v>106</v>
      </c>
      <c r="U21" s="31" t="s">
        <v>107</v>
      </c>
      <c r="V21" s="31" t="s">
        <v>108</v>
      </c>
      <c r="W21" s="31" t="str">
        <f t="shared" si="1"/>
        <v>Mobility -Road Related Works-Asphalting and tarring works</v>
      </c>
      <c r="X21" s="31" t="str">
        <f t="shared" si="2"/>
        <v>Mobility-Road Related Works</v>
      </c>
      <c r="Y21" s="31" t="e">
        <f>VLOOKUP(W21,#REF!,2,FALSE)</f>
        <v>#REF!</v>
      </c>
      <c r="Z21" s="31" t="e">
        <f>VLOOKUP(X21,#REF!,2,FALSE)</f>
        <v>#REF!</v>
      </c>
      <c r="AA21" s="31" t="e">
        <f>VLOOKUP(W21,#REF!,2,FALSE)</f>
        <v>#REF!</v>
      </c>
      <c r="AB21" s="31" t="s">
        <v>117</v>
      </c>
      <c r="AC21" s="66" t="s">
        <v>118</v>
      </c>
      <c r="AD21" s="31" t="s">
        <v>111</v>
      </c>
      <c r="AE21" s="31" t="s">
        <v>107</v>
      </c>
      <c r="AF21" s="31" t="s">
        <v>108</v>
      </c>
      <c r="AG21" s="31"/>
      <c r="AH21" s="31"/>
      <c r="AI21" s="31" t="s">
        <v>52</v>
      </c>
      <c r="AJ21" s="31">
        <v>60</v>
      </c>
      <c r="AK21" s="71">
        <v>0</v>
      </c>
      <c r="AL21" s="71">
        <v>0</v>
      </c>
      <c r="AM21" s="71">
        <v>0</v>
      </c>
      <c r="AN21" s="71">
        <v>0</v>
      </c>
      <c r="AO21" s="71">
        <f>SUM(AK21:AN21)</f>
        <v>0</v>
      </c>
      <c r="AP21" s="29" t="s">
        <v>103</v>
      </c>
      <c r="AQ21" s="29" t="s">
        <v>112</v>
      </c>
      <c r="AR21" s="29">
        <v>60</v>
      </c>
      <c r="AS21" s="110"/>
      <c r="AT21" s="111"/>
      <c r="AU21" s="111"/>
      <c r="AV21" s="117"/>
    </row>
    <row r="22" spans="3:48" ht="63.75" x14ac:dyDescent="0.25">
      <c r="C22" s="58">
        <v>3797</v>
      </c>
      <c r="D22" s="70">
        <v>5000</v>
      </c>
      <c r="E22" s="53" t="s">
        <v>45</v>
      </c>
      <c r="F22" s="70" t="s">
        <v>99</v>
      </c>
      <c r="G22" s="53" t="s">
        <v>99</v>
      </c>
      <c r="H22" s="53" t="s">
        <v>99</v>
      </c>
      <c r="I22" s="70" t="s">
        <v>119</v>
      </c>
      <c r="J22" s="70" t="s">
        <v>120</v>
      </c>
      <c r="K22" s="70" t="s">
        <v>103</v>
      </c>
      <c r="L22" s="53" t="s">
        <v>121</v>
      </c>
      <c r="M22" s="70">
        <v>60</v>
      </c>
      <c r="N22" s="70" t="s">
        <v>52</v>
      </c>
      <c r="O22" s="70" t="s">
        <v>53</v>
      </c>
      <c r="P22" s="70" t="s">
        <v>54</v>
      </c>
      <c r="Q22" s="70" t="s">
        <v>55</v>
      </c>
      <c r="R22" s="70" t="s">
        <v>56</v>
      </c>
      <c r="S22" s="70" t="s">
        <v>122</v>
      </c>
      <c r="T22" s="31" t="s">
        <v>106</v>
      </c>
      <c r="U22" s="31" t="s">
        <v>107</v>
      </c>
      <c r="V22" s="31" t="s">
        <v>108</v>
      </c>
      <c r="W22" s="31" t="str">
        <f t="shared" si="1"/>
        <v>Mobility -Road Related Works-Asphalting and tarring works</v>
      </c>
      <c r="X22" s="31" t="str">
        <f t="shared" si="2"/>
        <v>Mobility-Road Related Works</v>
      </c>
      <c r="Y22" s="31" t="e">
        <f>VLOOKUP(W22,#REF!,2,FALSE)</f>
        <v>#REF!</v>
      </c>
      <c r="Z22" s="31" t="e">
        <f>VLOOKUP(X22,#REF!,2,FALSE)</f>
        <v>#REF!</v>
      </c>
      <c r="AA22" s="31" t="e">
        <f>VLOOKUP(W22,#REF!,2,FALSE)</f>
        <v>#REF!</v>
      </c>
      <c r="AB22" s="31" t="s">
        <v>123</v>
      </c>
      <c r="AC22" s="66" t="s">
        <v>124</v>
      </c>
      <c r="AD22" s="31" t="s">
        <v>111</v>
      </c>
      <c r="AE22" s="31" t="s">
        <v>107</v>
      </c>
      <c r="AF22" s="31" t="s">
        <v>108</v>
      </c>
      <c r="AG22" s="31"/>
      <c r="AH22" s="31"/>
      <c r="AI22" s="31" t="s">
        <v>52</v>
      </c>
      <c r="AJ22" s="31">
        <v>60</v>
      </c>
      <c r="AK22" s="71">
        <v>6313131.3131299997</v>
      </c>
      <c r="AL22" s="71">
        <v>13333.333333299999</v>
      </c>
      <c r="AM22" s="71">
        <v>87401.515151500003</v>
      </c>
      <c r="AN22" s="71">
        <v>0</v>
      </c>
      <c r="AO22" s="71">
        <f>SUM(AK22:AN22)</f>
        <v>6413866.1616147999</v>
      </c>
      <c r="AP22" s="29" t="s">
        <v>103</v>
      </c>
      <c r="AQ22" s="29" t="s">
        <v>112</v>
      </c>
      <c r="AR22" s="29">
        <v>60</v>
      </c>
      <c r="AS22" s="110"/>
      <c r="AT22" s="111"/>
      <c r="AU22" s="111"/>
      <c r="AV22" s="117"/>
    </row>
    <row r="23" spans="3:48" ht="38.25" x14ac:dyDescent="0.25">
      <c r="C23" s="58">
        <v>3802</v>
      </c>
      <c r="D23" s="70">
        <v>5000</v>
      </c>
      <c r="E23" s="53" t="s">
        <v>45</v>
      </c>
      <c r="F23" s="70"/>
      <c r="G23" s="53" t="s">
        <v>125</v>
      </c>
      <c r="H23" s="53" t="s">
        <v>125</v>
      </c>
      <c r="I23" s="70" t="s">
        <v>126</v>
      </c>
      <c r="J23" s="70" t="s">
        <v>127</v>
      </c>
      <c r="K23" s="70" t="s">
        <v>103</v>
      </c>
      <c r="L23" s="53" t="s">
        <v>128</v>
      </c>
      <c r="M23" s="70">
        <v>60</v>
      </c>
      <c r="N23" s="70" t="s">
        <v>52</v>
      </c>
      <c r="O23" s="70" t="s">
        <v>53</v>
      </c>
      <c r="P23" s="70" t="s">
        <v>54</v>
      </c>
      <c r="Q23" s="70" t="s">
        <v>55</v>
      </c>
      <c r="R23" s="70" t="s">
        <v>56</v>
      </c>
      <c r="S23" s="70" t="s">
        <v>129</v>
      </c>
      <c r="T23" s="31" t="s">
        <v>106</v>
      </c>
      <c r="U23" s="31" t="s">
        <v>107</v>
      </c>
      <c r="V23" s="31" t="s">
        <v>108</v>
      </c>
      <c r="W23" s="31" t="str">
        <f t="shared" si="1"/>
        <v>Mobility -Road Related Works-Asphalting and tarring works</v>
      </c>
      <c r="X23" s="31" t="str">
        <f t="shared" si="2"/>
        <v>Mobility-Road Related Works</v>
      </c>
      <c r="Y23" s="31" t="e">
        <f>VLOOKUP(W23,#REF!,2,FALSE)</f>
        <v>#REF!</v>
      </c>
      <c r="Z23" s="31" t="e">
        <f>VLOOKUP(X23,#REF!,2,FALSE)</f>
        <v>#REF!</v>
      </c>
      <c r="AA23" s="31" t="e">
        <f>VLOOKUP(W23,#REF!,2,FALSE)</f>
        <v>#REF!</v>
      </c>
      <c r="AB23" s="31" t="s">
        <v>130</v>
      </c>
      <c r="AC23" s="66" t="s">
        <v>131</v>
      </c>
      <c r="AD23" s="31" t="s">
        <v>111</v>
      </c>
      <c r="AE23" s="31" t="s">
        <v>107</v>
      </c>
      <c r="AF23" s="31" t="s">
        <v>108</v>
      </c>
      <c r="AG23" s="31"/>
      <c r="AH23" s="31"/>
      <c r="AI23" s="31" t="s">
        <v>52</v>
      </c>
      <c r="AJ23" s="31">
        <v>60</v>
      </c>
      <c r="AK23" s="71">
        <v>17676.767676767678</v>
      </c>
      <c r="AL23" s="71">
        <v>0</v>
      </c>
      <c r="AM23" s="71">
        <v>0</v>
      </c>
      <c r="AN23" s="71">
        <v>0</v>
      </c>
      <c r="AO23" s="71">
        <f>SUM(AK23:AN23)</f>
        <v>17676.767676767678</v>
      </c>
      <c r="AP23" s="29" t="s">
        <v>103</v>
      </c>
      <c r="AQ23" s="29" t="s">
        <v>112</v>
      </c>
      <c r="AR23" s="29">
        <v>60</v>
      </c>
      <c r="AS23" s="110"/>
      <c r="AT23" s="111"/>
      <c r="AU23" s="111"/>
      <c r="AV23" s="117"/>
    </row>
    <row r="24" spans="3:48" ht="114.75" x14ac:dyDescent="0.25">
      <c r="C24" s="58">
        <v>3809</v>
      </c>
      <c r="D24" s="70">
        <v>5000</v>
      </c>
      <c r="E24" s="53" t="s">
        <v>45</v>
      </c>
      <c r="F24" s="70"/>
      <c r="G24" s="53" t="s">
        <v>125</v>
      </c>
      <c r="H24" s="53" t="s">
        <v>132</v>
      </c>
      <c r="I24" s="70" t="s">
        <v>133</v>
      </c>
      <c r="J24" s="70" t="s">
        <v>134</v>
      </c>
      <c r="K24" s="70" t="s">
        <v>103</v>
      </c>
      <c r="L24" s="53" t="s">
        <v>135</v>
      </c>
      <c r="M24" s="70">
        <v>60</v>
      </c>
      <c r="N24" s="70" t="s">
        <v>52</v>
      </c>
      <c r="O24" s="70" t="s">
        <v>53</v>
      </c>
      <c r="P24" s="70" t="s">
        <v>54</v>
      </c>
      <c r="Q24" s="70" t="s">
        <v>55</v>
      </c>
      <c r="R24" s="70" t="s">
        <v>56</v>
      </c>
      <c r="S24" s="70" t="s">
        <v>136</v>
      </c>
      <c r="T24" s="31" t="s">
        <v>106</v>
      </c>
      <c r="U24" s="31" t="s">
        <v>107</v>
      </c>
      <c r="V24" s="31" t="s">
        <v>108</v>
      </c>
      <c r="W24" s="31" t="str">
        <f t="shared" si="1"/>
        <v>Mobility -Road Related Works-Asphalting and tarring works</v>
      </c>
      <c r="X24" s="31" t="str">
        <f t="shared" si="2"/>
        <v>Mobility-Road Related Works</v>
      </c>
      <c r="Y24" s="31" t="e">
        <f>VLOOKUP(W24,#REF!,2,FALSE)</f>
        <v>#REF!</v>
      </c>
      <c r="Z24" s="31" t="e">
        <f>VLOOKUP(X24,#REF!,2,FALSE)</f>
        <v>#REF!</v>
      </c>
      <c r="AA24" s="31" t="e">
        <f>VLOOKUP(W24,#REF!,2,FALSE)</f>
        <v>#REF!</v>
      </c>
      <c r="AB24" s="32" t="s">
        <v>516</v>
      </c>
      <c r="AC24" s="32"/>
      <c r="AD24" s="31"/>
      <c r="AE24" s="31"/>
      <c r="AF24" s="31"/>
      <c r="AG24" s="31"/>
      <c r="AH24" s="31"/>
      <c r="AI24" s="31"/>
      <c r="AJ24" s="31"/>
      <c r="AK24" s="71"/>
      <c r="AL24" s="71"/>
      <c r="AM24" s="71"/>
      <c r="AN24" s="71"/>
      <c r="AO24" s="71"/>
      <c r="AP24" s="29"/>
      <c r="AQ24" s="29"/>
      <c r="AR24" s="29">
        <v>60</v>
      </c>
      <c r="AS24" s="110"/>
      <c r="AT24" s="111"/>
      <c r="AU24" s="111"/>
      <c r="AV24" s="117"/>
    </row>
    <row r="25" spans="3:48" ht="63.75" x14ac:dyDescent="0.25">
      <c r="C25" s="58">
        <v>3815</v>
      </c>
      <c r="D25" s="70">
        <v>5000</v>
      </c>
      <c r="E25" s="53" t="s">
        <v>45</v>
      </c>
      <c r="F25" s="70"/>
      <c r="G25" s="53" t="s">
        <v>125</v>
      </c>
      <c r="H25" s="53" t="s">
        <v>137</v>
      </c>
      <c r="I25" s="70" t="s">
        <v>138</v>
      </c>
      <c r="J25" s="70" t="s">
        <v>139</v>
      </c>
      <c r="K25" s="70" t="s">
        <v>103</v>
      </c>
      <c r="L25" s="53" t="s">
        <v>140</v>
      </c>
      <c r="M25" s="70">
        <v>60</v>
      </c>
      <c r="N25" s="70" t="s">
        <v>52</v>
      </c>
      <c r="O25" s="70" t="s">
        <v>53</v>
      </c>
      <c r="P25" s="70" t="s">
        <v>54</v>
      </c>
      <c r="Q25" s="70" t="s">
        <v>55</v>
      </c>
      <c r="R25" s="70" t="s">
        <v>56</v>
      </c>
      <c r="S25" s="70" t="s">
        <v>141</v>
      </c>
      <c r="T25" s="31" t="s">
        <v>106</v>
      </c>
      <c r="U25" s="31" t="s">
        <v>107</v>
      </c>
      <c r="V25" s="31" t="s">
        <v>108</v>
      </c>
      <c r="W25" s="31" t="str">
        <f t="shared" si="1"/>
        <v>Mobility -Road Related Works-Asphalting and tarring works</v>
      </c>
      <c r="X25" s="31" t="str">
        <f t="shared" si="2"/>
        <v>Mobility-Road Related Works</v>
      </c>
      <c r="Y25" s="31" t="e">
        <f>VLOOKUP(W25,#REF!,2,FALSE)</f>
        <v>#REF!</v>
      </c>
      <c r="Z25" s="31" t="e">
        <f>VLOOKUP(X25,#REF!,2,FALSE)</f>
        <v>#REF!</v>
      </c>
      <c r="AA25" s="31" t="e">
        <f>VLOOKUP(W25,#REF!,2,FALSE)</f>
        <v>#REF!</v>
      </c>
      <c r="AB25" s="32" t="s">
        <v>516</v>
      </c>
      <c r="AC25" s="32"/>
      <c r="AD25" s="31"/>
      <c r="AE25" s="31"/>
      <c r="AF25" s="31"/>
      <c r="AG25" s="31"/>
      <c r="AH25" s="31"/>
      <c r="AI25" s="31"/>
      <c r="AJ25" s="31"/>
      <c r="AK25" s="71"/>
      <c r="AL25" s="71"/>
      <c r="AM25" s="71"/>
      <c r="AN25" s="71"/>
      <c r="AO25" s="71"/>
      <c r="AP25" s="29"/>
      <c r="AQ25" s="29"/>
      <c r="AR25" s="29">
        <v>60</v>
      </c>
      <c r="AS25" s="110"/>
      <c r="AT25" s="111"/>
      <c r="AU25" s="111"/>
      <c r="AV25" s="117"/>
    </row>
    <row r="26" spans="3:48" ht="51" x14ac:dyDescent="0.25">
      <c r="C26" s="58">
        <v>3817</v>
      </c>
      <c r="D26" s="70">
        <v>5000</v>
      </c>
      <c r="E26" s="53" t="s">
        <v>45</v>
      </c>
      <c r="F26" s="70" t="s">
        <v>99</v>
      </c>
      <c r="G26" s="53" t="s">
        <v>99</v>
      </c>
      <c r="H26" s="53" t="s">
        <v>142</v>
      </c>
      <c r="I26" s="70" t="s">
        <v>68</v>
      </c>
      <c r="J26" s="70" t="s">
        <v>69</v>
      </c>
      <c r="K26" s="70" t="s">
        <v>103</v>
      </c>
      <c r="L26" s="53" t="s">
        <v>143</v>
      </c>
      <c r="M26" s="70">
        <v>60</v>
      </c>
      <c r="N26" s="70" t="s">
        <v>52</v>
      </c>
      <c r="O26" s="70" t="s">
        <v>53</v>
      </c>
      <c r="P26" s="70" t="s">
        <v>54</v>
      </c>
      <c r="Q26" s="70" t="s">
        <v>55</v>
      </c>
      <c r="R26" s="70" t="s">
        <v>56</v>
      </c>
      <c r="S26" s="70" t="s">
        <v>144</v>
      </c>
      <c r="T26" s="31" t="s">
        <v>106</v>
      </c>
      <c r="U26" s="31" t="s">
        <v>107</v>
      </c>
      <c r="V26" s="31" t="s">
        <v>108</v>
      </c>
      <c r="W26" s="31" t="str">
        <f t="shared" si="1"/>
        <v>Mobility -Road Related Works-Asphalting and tarring works</v>
      </c>
      <c r="X26" s="31" t="str">
        <f t="shared" si="2"/>
        <v>Mobility-Road Related Works</v>
      </c>
      <c r="Y26" s="31" t="e">
        <f>VLOOKUP(W26,#REF!,2,FALSE)</f>
        <v>#REF!</v>
      </c>
      <c r="Z26" s="31" t="e">
        <f>VLOOKUP(X26,#REF!,2,FALSE)</f>
        <v>#REF!</v>
      </c>
      <c r="AA26" s="31" t="e">
        <f>VLOOKUP(W26,#REF!,2,FALSE)</f>
        <v>#REF!</v>
      </c>
      <c r="AB26" s="32" t="s">
        <v>516</v>
      </c>
      <c r="AC26" s="32"/>
      <c r="AD26" s="31"/>
      <c r="AE26" s="31"/>
      <c r="AF26" s="31"/>
      <c r="AG26" s="31"/>
      <c r="AH26" s="31"/>
      <c r="AI26" s="31"/>
      <c r="AJ26" s="31"/>
      <c r="AK26" s="71"/>
      <c r="AL26" s="71"/>
      <c r="AM26" s="71"/>
      <c r="AN26" s="71"/>
      <c r="AO26" s="71"/>
      <c r="AP26" s="29"/>
      <c r="AQ26" s="29"/>
      <c r="AR26" s="29">
        <v>60</v>
      </c>
      <c r="AS26" s="110"/>
      <c r="AT26" s="111"/>
      <c r="AU26" s="111"/>
      <c r="AV26" s="117"/>
    </row>
    <row r="27" spans="3:48" ht="102" x14ac:dyDescent="0.25">
      <c r="C27" s="58">
        <v>3820</v>
      </c>
      <c r="D27" s="70">
        <v>5000</v>
      </c>
      <c r="E27" s="53" t="s">
        <v>45</v>
      </c>
      <c r="F27" s="70" t="s">
        <v>99</v>
      </c>
      <c r="G27" s="53" t="s">
        <v>99</v>
      </c>
      <c r="H27" s="53" t="s">
        <v>145</v>
      </c>
      <c r="I27" s="70" t="s">
        <v>77</v>
      </c>
      <c r="J27" s="70" t="s">
        <v>78</v>
      </c>
      <c r="K27" s="70" t="s">
        <v>103</v>
      </c>
      <c r="L27" s="53" t="s">
        <v>104</v>
      </c>
      <c r="M27" s="70">
        <v>60</v>
      </c>
      <c r="N27" s="70" t="s">
        <v>52</v>
      </c>
      <c r="O27" s="70" t="s">
        <v>53</v>
      </c>
      <c r="P27" s="70" t="s">
        <v>54</v>
      </c>
      <c r="Q27" s="70" t="s">
        <v>55</v>
      </c>
      <c r="R27" s="70" t="s">
        <v>56</v>
      </c>
      <c r="S27" s="70" t="s">
        <v>146</v>
      </c>
      <c r="T27" s="31" t="s">
        <v>106</v>
      </c>
      <c r="U27" s="31" t="s">
        <v>107</v>
      </c>
      <c r="V27" s="31" t="s">
        <v>108</v>
      </c>
      <c r="W27" s="31" t="str">
        <f t="shared" si="1"/>
        <v>Mobility -Road Related Works-Asphalting and tarring works</v>
      </c>
      <c r="X27" s="31" t="str">
        <f t="shared" si="2"/>
        <v>Mobility-Road Related Works</v>
      </c>
      <c r="Y27" s="31" t="e">
        <f>VLOOKUP(W27,#REF!,2,FALSE)</f>
        <v>#REF!</v>
      </c>
      <c r="Z27" s="31" t="e">
        <f>VLOOKUP(X27,#REF!,2,FALSE)</f>
        <v>#REF!</v>
      </c>
      <c r="AA27" s="31" t="e">
        <f>VLOOKUP(W27,#REF!,2,FALSE)</f>
        <v>#REF!</v>
      </c>
      <c r="AB27" s="32" t="s">
        <v>516</v>
      </c>
      <c r="AC27" s="32"/>
      <c r="AD27" s="31"/>
      <c r="AE27" s="31"/>
      <c r="AF27" s="31"/>
      <c r="AG27" s="31"/>
      <c r="AH27" s="31"/>
      <c r="AI27" s="31"/>
      <c r="AJ27" s="31"/>
      <c r="AK27" s="71"/>
      <c r="AL27" s="71"/>
      <c r="AM27" s="71"/>
      <c r="AN27" s="71"/>
      <c r="AO27" s="71"/>
      <c r="AP27" s="29"/>
      <c r="AQ27" s="29"/>
      <c r="AR27" s="29">
        <v>60</v>
      </c>
      <c r="AS27" s="110"/>
      <c r="AT27" s="111"/>
      <c r="AU27" s="111"/>
      <c r="AV27" s="117"/>
    </row>
    <row r="28" spans="3:48" ht="38.25" x14ac:dyDescent="0.25">
      <c r="C28" s="58">
        <v>3824</v>
      </c>
      <c r="D28" s="70">
        <v>5000</v>
      </c>
      <c r="E28" s="53" t="s">
        <v>45</v>
      </c>
      <c r="F28" s="70" t="s">
        <v>99</v>
      </c>
      <c r="G28" s="53" t="s">
        <v>99</v>
      </c>
      <c r="H28" s="53" t="s">
        <v>147</v>
      </c>
      <c r="I28" s="70" t="s">
        <v>148</v>
      </c>
      <c r="J28" s="70" t="s">
        <v>149</v>
      </c>
      <c r="K28" s="70" t="s">
        <v>103</v>
      </c>
      <c r="L28" s="53" t="s">
        <v>150</v>
      </c>
      <c r="M28" s="70">
        <v>60</v>
      </c>
      <c r="N28" s="70" t="s">
        <v>52</v>
      </c>
      <c r="O28" s="70" t="s">
        <v>53</v>
      </c>
      <c r="P28" s="70" t="s">
        <v>54</v>
      </c>
      <c r="Q28" s="70" t="s">
        <v>55</v>
      </c>
      <c r="R28" s="70" t="s">
        <v>56</v>
      </c>
      <c r="S28" s="70" t="s">
        <v>151</v>
      </c>
      <c r="T28" s="31" t="s">
        <v>106</v>
      </c>
      <c r="U28" s="31" t="s">
        <v>107</v>
      </c>
      <c r="V28" s="31" t="s">
        <v>108</v>
      </c>
      <c r="W28" s="31" t="str">
        <f t="shared" si="1"/>
        <v>Mobility -Road Related Works-Asphalting and tarring works</v>
      </c>
      <c r="X28" s="31" t="str">
        <f t="shared" si="2"/>
        <v>Mobility-Road Related Works</v>
      </c>
      <c r="Y28" s="31" t="e">
        <f>VLOOKUP(W28,#REF!,2,FALSE)</f>
        <v>#REF!</v>
      </c>
      <c r="Z28" s="31" t="e">
        <f>VLOOKUP(X28,#REF!,2,FALSE)</f>
        <v>#REF!</v>
      </c>
      <c r="AA28" s="31" t="e">
        <f>VLOOKUP(W28,#REF!,2,FALSE)</f>
        <v>#REF!</v>
      </c>
      <c r="AB28" s="32" t="s">
        <v>516</v>
      </c>
      <c r="AC28" s="32"/>
      <c r="AD28" s="31"/>
      <c r="AE28" s="31"/>
      <c r="AF28" s="31"/>
      <c r="AG28" s="31"/>
      <c r="AH28" s="31"/>
      <c r="AI28" s="31"/>
      <c r="AJ28" s="31"/>
      <c r="AK28" s="71"/>
      <c r="AL28" s="71"/>
      <c r="AM28" s="71"/>
      <c r="AN28" s="71"/>
      <c r="AO28" s="71"/>
      <c r="AP28" s="29"/>
      <c r="AQ28" s="29"/>
      <c r="AR28" s="29">
        <v>60</v>
      </c>
      <c r="AS28" s="110"/>
      <c r="AT28" s="111"/>
      <c r="AU28" s="111"/>
      <c r="AV28" s="117"/>
    </row>
    <row r="29" spans="3:48" ht="51" x14ac:dyDescent="0.25">
      <c r="C29" s="58">
        <v>3829</v>
      </c>
      <c r="D29" s="70">
        <v>5000</v>
      </c>
      <c r="E29" s="53" t="s">
        <v>45</v>
      </c>
      <c r="F29" s="70"/>
      <c r="G29" s="53" t="s">
        <v>125</v>
      </c>
      <c r="H29" s="53" t="s">
        <v>152</v>
      </c>
      <c r="I29" s="70" t="s">
        <v>153</v>
      </c>
      <c r="J29" s="70" t="s">
        <v>154</v>
      </c>
      <c r="K29" s="70" t="s">
        <v>103</v>
      </c>
      <c r="L29" s="53" t="s">
        <v>155</v>
      </c>
      <c r="M29" s="70">
        <v>60</v>
      </c>
      <c r="N29" s="70" t="s">
        <v>52</v>
      </c>
      <c r="O29" s="70" t="s">
        <v>53</v>
      </c>
      <c r="P29" s="70" t="s">
        <v>54</v>
      </c>
      <c r="Q29" s="70" t="s">
        <v>55</v>
      </c>
      <c r="R29" s="70" t="s">
        <v>56</v>
      </c>
      <c r="S29" s="70" t="s">
        <v>156</v>
      </c>
      <c r="T29" s="31" t="s">
        <v>106</v>
      </c>
      <c r="U29" s="31" t="s">
        <v>107</v>
      </c>
      <c r="V29" s="31" t="s">
        <v>108</v>
      </c>
      <c r="W29" s="31" t="str">
        <f t="shared" si="1"/>
        <v>Mobility -Road Related Works-Asphalting and tarring works</v>
      </c>
      <c r="X29" s="31" t="str">
        <f t="shared" si="2"/>
        <v>Mobility-Road Related Works</v>
      </c>
      <c r="Y29" s="31" t="e">
        <f>VLOOKUP(W29,#REF!,2,FALSE)</f>
        <v>#REF!</v>
      </c>
      <c r="Z29" s="31" t="e">
        <f>VLOOKUP(X29,#REF!,2,FALSE)</f>
        <v>#REF!</v>
      </c>
      <c r="AA29" s="31" t="e">
        <f>VLOOKUP(W29,#REF!,2,FALSE)</f>
        <v>#REF!</v>
      </c>
      <c r="AB29" s="32" t="s">
        <v>516</v>
      </c>
      <c r="AC29" s="32"/>
      <c r="AD29" s="31"/>
      <c r="AE29" s="31"/>
      <c r="AF29" s="31"/>
      <c r="AG29" s="31"/>
      <c r="AH29" s="31"/>
      <c r="AI29" s="31"/>
      <c r="AJ29" s="31"/>
      <c r="AK29" s="71"/>
      <c r="AL29" s="71"/>
      <c r="AM29" s="71"/>
      <c r="AN29" s="71"/>
      <c r="AO29" s="71"/>
      <c r="AP29" s="29"/>
      <c r="AQ29" s="29"/>
      <c r="AR29" s="29">
        <v>60</v>
      </c>
      <c r="AS29" s="110"/>
      <c r="AT29" s="111"/>
      <c r="AU29" s="111"/>
      <c r="AV29" s="117"/>
    </row>
    <row r="30" spans="3:48" ht="38.25" x14ac:dyDescent="0.25">
      <c r="C30" s="58">
        <v>4898</v>
      </c>
      <c r="D30" s="70">
        <v>5000</v>
      </c>
      <c r="E30" s="53" t="s">
        <v>45</v>
      </c>
      <c r="F30" s="70" t="s">
        <v>99</v>
      </c>
      <c r="G30" s="53" t="s">
        <v>99</v>
      </c>
      <c r="H30" s="53" t="s">
        <v>157</v>
      </c>
      <c r="I30" s="70" t="s">
        <v>48</v>
      </c>
      <c r="J30" s="70" t="s">
        <v>49</v>
      </c>
      <c r="K30" s="70" t="s">
        <v>103</v>
      </c>
      <c r="L30" s="53" t="s">
        <v>158</v>
      </c>
      <c r="M30" s="70">
        <v>60</v>
      </c>
      <c r="N30" s="70" t="s">
        <v>52</v>
      </c>
      <c r="O30" s="70" t="s">
        <v>53</v>
      </c>
      <c r="P30" s="70" t="s">
        <v>54</v>
      </c>
      <c r="Q30" s="70" t="s">
        <v>55</v>
      </c>
      <c r="R30" s="70" t="s">
        <v>56</v>
      </c>
      <c r="S30" s="70" t="s">
        <v>159</v>
      </c>
      <c r="T30" s="31" t="s">
        <v>106</v>
      </c>
      <c r="U30" s="31" t="s">
        <v>107</v>
      </c>
      <c r="V30" s="31" t="s">
        <v>108</v>
      </c>
      <c r="W30" s="31" t="str">
        <f t="shared" si="1"/>
        <v>Mobility -Road Related Works-Asphalting and tarring works</v>
      </c>
      <c r="X30" s="31" t="str">
        <f t="shared" si="2"/>
        <v>Mobility-Road Related Works</v>
      </c>
      <c r="Y30" s="31" t="e">
        <f>VLOOKUP(W30,#REF!,2,FALSE)</f>
        <v>#REF!</v>
      </c>
      <c r="Z30" s="31" t="e">
        <f>VLOOKUP(X30,#REF!,2,FALSE)</f>
        <v>#REF!</v>
      </c>
      <c r="AA30" s="31" t="e">
        <f>VLOOKUP(W30,#REF!,2,FALSE)</f>
        <v>#REF!</v>
      </c>
      <c r="AB30" s="32" t="s">
        <v>516</v>
      </c>
      <c r="AC30" s="32"/>
      <c r="AD30" s="31"/>
      <c r="AE30" s="31"/>
      <c r="AF30" s="31"/>
      <c r="AG30" s="31"/>
      <c r="AH30" s="31"/>
      <c r="AI30" s="31"/>
      <c r="AJ30" s="31"/>
      <c r="AK30" s="71"/>
      <c r="AL30" s="71"/>
      <c r="AM30" s="71"/>
      <c r="AN30" s="71"/>
      <c r="AO30" s="71"/>
      <c r="AP30" s="29"/>
      <c r="AQ30" s="29"/>
      <c r="AR30" s="29">
        <v>60</v>
      </c>
      <c r="AS30" s="110"/>
      <c r="AT30" s="111"/>
      <c r="AU30" s="111"/>
      <c r="AV30" s="117"/>
    </row>
    <row r="31" spans="3:48" ht="204" x14ac:dyDescent="0.25">
      <c r="C31" s="58">
        <v>4907</v>
      </c>
      <c r="D31" s="70">
        <v>5000</v>
      </c>
      <c r="E31" s="53" t="s">
        <v>45</v>
      </c>
      <c r="F31" s="70" t="s">
        <v>99</v>
      </c>
      <c r="G31" s="53" t="s">
        <v>99</v>
      </c>
      <c r="H31" s="53" t="s">
        <v>160</v>
      </c>
      <c r="I31" s="70" t="s">
        <v>161</v>
      </c>
      <c r="J31" s="70" t="s">
        <v>162</v>
      </c>
      <c r="K31" s="70" t="s">
        <v>103</v>
      </c>
      <c r="L31" s="53" t="s">
        <v>163</v>
      </c>
      <c r="M31" s="70">
        <v>60</v>
      </c>
      <c r="N31" s="70" t="s">
        <v>52</v>
      </c>
      <c r="O31" s="70" t="s">
        <v>53</v>
      </c>
      <c r="P31" s="70" t="s">
        <v>54</v>
      </c>
      <c r="Q31" s="70" t="s">
        <v>55</v>
      </c>
      <c r="R31" s="70" t="s">
        <v>56</v>
      </c>
      <c r="S31" s="70" t="s">
        <v>164</v>
      </c>
      <c r="T31" s="31" t="s">
        <v>106</v>
      </c>
      <c r="U31" s="31" t="s">
        <v>107</v>
      </c>
      <c r="V31" s="31" t="s">
        <v>108</v>
      </c>
      <c r="W31" s="31" t="str">
        <f t="shared" si="1"/>
        <v>Mobility -Road Related Works-Asphalting and tarring works</v>
      </c>
      <c r="X31" s="31" t="str">
        <f t="shared" si="2"/>
        <v>Mobility-Road Related Works</v>
      </c>
      <c r="Y31" s="31" t="e">
        <f>VLOOKUP(W31,#REF!,2,FALSE)</f>
        <v>#REF!</v>
      </c>
      <c r="Z31" s="31" t="e">
        <f>VLOOKUP(X31,#REF!,2,FALSE)</f>
        <v>#REF!</v>
      </c>
      <c r="AA31" s="31" t="e">
        <f>VLOOKUP(W31,#REF!,2,FALSE)</f>
        <v>#REF!</v>
      </c>
      <c r="AB31" s="32" t="s">
        <v>516</v>
      </c>
      <c r="AC31" s="32"/>
      <c r="AD31" s="31"/>
      <c r="AE31" s="31"/>
      <c r="AF31" s="31"/>
      <c r="AG31" s="31"/>
      <c r="AH31" s="31"/>
      <c r="AI31" s="31"/>
      <c r="AJ31" s="31"/>
      <c r="AK31" s="71"/>
      <c r="AL31" s="71"/>
      <c r="AM31" s="71"/>
      <c r="AN31" s="71"/>
      <c r="AO31" s="71"/>
      <c r="AP31" s="29"/>
      <c r="AQ31" s="29"/>
      <c r="AR31" s="29">
        <v>60</v>
      </c>
      <c r="AS31" s="110"/>
      <c r="AT31" s="111"/>
      <c r="AU31" s="111"/>
      <c r="AV31" s="117"/>
    </row>
    <row r="32" spans="3:48" ht="76.5" x14ac:dyDescent="0.25">
      <c r="C32" s="58">
        <v>4924</v>
      </c>
      <c r="D32" s="70">
        <v>5000</v>
      </c>
      <c r="E32" s="53" t="s">
        <v>45</v>
      </c>
      <c r="F32" s="70" t="s">
        <v>99</v>
      </c>
      <c r="G32" s="53" t="s">
        <v>99</v>
      </c>
      <c r="H32" s="53" t="s">
        <v>165</v>
      </c>
      <c r="I32" s="70" t="s">
        <v>166</v>
      </c>
      <c r="J32" s="70" t="s">
        <v>167</v>
      </c>
      <c r="K32" s="70" t="s">
        <v>103</v>
      </c>
      <c r="L32" s="53" t="s">
        <v>168</v>
      </c>
      <c r="M32" s="70">
        <v>60</v>
      </c>
      <c r="N32" s="70" t="s">
        <v>52</v>
      </c>
      <c r="O32" s="70" t="s">
        <v>53</v>
      </c>
      <c r="P32" s="70" t="s">
        <v>54</v>
      </c>
      <c r="Q32" s="70" t="s">
        <v>55</v>
      </c>
      <c r="R32" s="70" t="s">
        <v>56</v>
      </c>
      <c r="S32" s="70" t="s">
        <v>169</v>
      </c>
      <c r="T32" s="31" t="s">
        <v>106</v>
      </c>
      <c r="U32" s="31" t="s">
        <v>107</v>
      </c>
      <c r="V32" s="31" t="s">
        <v>108</v>
      </c>
      <c r="W32" s="31" t="str">
        <f t="shared" si="1"/>
        <v>Mobility -Road Related Works-Asphalting and tarring works</v>
      </c>
      <c r="X32" s="31" t="str">
        <f t="shared" si="2"/>
        <v>Mobility-Road Related Works</v>
      </c>
      <c r="Y32" s="31" t="e">
        <f>VLOOKUP(W32,#REF!,2,FALSE)</f>
        <v>#REF!</v>
      </c>
      <c r="Z32" s="31" t="e">
        <f>VLOOKUP(X32,#REF!,2,FALSE)</f>
        <v>#REF!</v>
      </c>
      <c r="AA32" s="31" t="e">
        <f>VLOOKUP(W32,#REF!,2,FALSE)</f>
        <v>#REF!</v>
      </c>
      <c r="AB32" s="116" t="s">
        <v>170</v>
      </c>
      <c r="AC32" s="116"/>
      <c r="AD32" s="116"/>
      <c r="AE32" s="116"/>
      <c r="AF32" s="116"/>
      <c r="AG32" s="116"/>
      <c r="AH32" s="116"/>
      <c r="AI32" s="116"/>
      <c r="AJ32" s="116"/>
      <c r="AK32" s="116"/>
      <c r="AL32" s="116"/>
      <c r="AM32" s="116"/>
      <c r="AN32" s="116"/>
      <c r="AO32" s="116"/>
      <c r="AP32" s="116"/>
      <c r="AQ32" s="116"/>
      <c r="AR32" s="116"/>
      <c r="AS32" s="116"/>
      <c r="AT32" s="116"/>
      <c r="AU32" s="116"/>
      <c r="AV32" s="117"/>
    </row>
    <row r="33" spans="3:48" ht="102" x14ac:dyDescent="0.25">
      <c r="C33" s="58">
        <v>4931</v>
      </c>
      <c r="D33" s="70">
        <v>5000</v>
      </c>
      <c r="E33" s="53" t="s">
        <v>45</v>
      </c>
      <c r="F33" s="70" t="s">
        <v>99</v>
      </c>
      <c r="G33" s="53" t="s">
        <v>99</v>
      </c>
      <c r="H33" s="53" t="s">
        <v>171</v>
      </c>
      <c r="I33" s="70" t="s">
        <v>172</v>
      </c>
      <c r="J33" s="70" t="s">
        <v>173</v>
      </c>
      <c r="K33" s="70" t="s">
        <v>103</v>
      </c>
      <c r="L33" s="53" t="s">
        <v>174</v>
      </c>
      <c r="M33" s="70">
        <v>60</v>
      </c>
      <c r="N33" s="70" t="s">
        <v>52</v>
      </c>
      <c r="O33" s="70" t="s">
        <v>53</v>
      </c>
      <c r="P33" s="70" t="s">
        <v>54</v>
      </c>
      <c r="Q33" s="70" t="s">
        <v>55</v>
      </c>
      <c r="R33" s="70" t="s">
        <v>56</v>
      </c>
      <c r="S33" s="70" t="s">
        <v>175</v>
      </c>
      <c r="T33" s="31" t="s">
        <v>106</v>
      </c>
      <c r="U33" s="31" t="s">
        <v>107</v>
      </c>
      <c r="V33" s="31" t="s">
        <v>108</v>
      </c>
      <c r="W33" s="31" t="str">
        <f t="shared" si="1"/>
        <v>Mobility -Road Related Works-Asphalting and tarring works</v>
      </c>
      <c r="X33" s="31" t="str">
        <f t="shared" si="2"/>
        <v>Mobility-Road Related Works</v>
      </c>
      <c r="Y33" s="31" t="e">
        <f>VLOOKUP(W33,#REF!,2,FALSE)</f>
        <v>#REF!</v>
      </c>
      <c r="Z33" s="31" t="e">
        <f>VLOOKUP(X33,#REF!,2,FALSE)</f>
        <v>#REF!</v>
      </c>
      <c r="AA33" s="31" t="e">
        <f>VLOOKUP(W33,#REF!,2,FALSE)</f>
        <v>#REF!</v>
      </c>
      <c r="AB33" s="116"/>
      <c r="AC33" s="116"/>
      <c r="AD33" s="116"/>
      <c r="AE33" s="116"/>
      <c r="AF33" s="116"/>
      <c r="AG33" s="116"/>
      <c r="AH33" s="116"/>
      <c r="AI33" s="116"/>
      <c r="AJ33" s="116"/>
      <c r="AK33" s="116"/>
      <c r="AL33" s="116"/>
      <c r="AM33" s="116"/>
      <c r="AN33" s="116"/>
      <c r="AO33" s="116"/>
      <c r="AP33" s="116"/>
      <c r="AQ33" s="116"/>
      <c r="AR33" s="116"/>
      <c r="AS33" s="116"/>
      <c r="AT33" s="116"/>
      <c r="AU33" s="116"/>
      <c r="AV33" s="117"/>
    </row>
    <row r="34" spans="3:48" ht="127.5" x14ac:dyDescent="0.25">
      <c r="C34" s="58">
        <v>4935</v>
      </c>
      <c r="D34" s="70">
        <v>5000</v>
      </c>
      <c r="E34" s="53" t="s">
        <v>45</v>
      </c>
      <c r="F34" s="70" t="s">
        <v>99</v>
      </c>
      <c r="G34" s="53" t="s">
        <v>99</v>
      </c>
      <c r="H34" s="53" t="s">
        <v>176</v>
      </c>
      <c r="I34" s="70" t="s">
        <v>177</v>
      </c>
      <c r="J34" s="70" t="s">
        <v>178</v>
      </c>
      <c r="K34" s="70" t="s">
        <v>103</v>
      </c>
      <c r="L34" s="53" t="s">
        <v>179</v>
      </c>
      <c r="M34" s="70">
        <v>60</v>
      </c>
      <c r="N34" s="70" t="s">
        <v>52</v>
      </c>
      <c r="O34" s="70" t="s">
        <v>53</v>
      </c>
      <c r="P34" s="70" t="s">
        <v>54</v>
      </c>
      <c r="Q34" s="70" t="s">
        <v>55</v>
      </c>
      <c r="R34" s="70" t="s">
        <v>56</v>
      </c>
      <c r="S34" s="70" t="s">
        <v>180</v>
      </c>
      <c r="T34" s="31" t="s">
        <v>106</v>
      </c>
      <c r="U34" s="31" t="s">
        <v>107</v>
      </c>
      <c r="V34" s="31" t="s">
        <v>108</v>
      </c>
      <c r="W34" s="31" t="str">
        <f t="shared" si="1"/>
        <v>Mobility -Road Related Works-Asphalting and tarring works</v>
      </c>
      <c r="X34" s="31" t="str">
        <f t="shared" si="2"/>
        <v>Mobility-Road Related Works</v>
      </c>
      <c r="Y34" s="31" t="e">
        <f>VLOOKUP(W34,#REF!,2,FALSE)</f>
        <v>#REF!</v>
      </c>
      <c r="Z34" s="31" t="e">
        <f>VLOOKUP(X34,#REF!,2,FALSE)</f>
        <v>#REF!</v>
      </c>
      <c r="AA34" s="31" t="e">
        <f>VLOOKUP(W34,#REF!,2,FALSE)</f>
        <v>#REF!</v>
      </c>
      <c r="AB34" s="32" t="s">
        <v>516</v>
      </c>
      <c r="AC34" s="32"/>
      <c r="AD34" s="31"/>
      <c r="AE34" s="31"/>
      <c r="AF34" s="31"/>
      <c r="AG34" s="31"/>
      <c r="AH34" s="31"/>
      <c r="AI34" s="31"/>
      <c r="AJ34" s="31"/>
      <c r="AK34" s="71"/>
      <c r="AL34" s="71"/>
      <c r="AM34" s="71"/>
      <c r="AN34" s="71"/>
      <c r="AO34" s="71"/>
      <c r="AP34" s="29"/>
      <c r="AQ34" s="29"/>
      <c r="AR34" s="29">
        <v>60</v>
      </c>
      <c r="AS34" s="115"/>
      <c r="AT34" s="111" t="s">
        <v>504</v>
      </c>
      <c r="AU34" s="111" t="s">
        <v>470</v>
      </c>
      <c r="AV34" s="113" t="s">
        <v>475</v>
      </c>
    </row>
    <row r="35" spans="3:48" ht="127.5" x14ac:dyDescent="0.25">
      <c r="C35" s="58">
        <v>4936</v>
      </c>
      <c r="D35" s="70">
        <v>5000</v>
      </c>
      <c r="E35" s="53" t="s">
        <v>45</v>
      </c>
      <c r="F35" s="70" t="s">
        <v>99</v>
      </c>
      <c r="G35" s="53" t="s">
        <v>99</v>
      </c>
      <c r="H35" s="53" t="s">
        <v>176</v>
      </c>
      <c r="I35" s="70" t="s">
        <v>177</v>
      </c>
      <c r="J35" s="70" t="s">
        <v>178</v>
      </c>
      <c r="K35" s="70" t="s">
        <v>103</v>
      </c>
      <c r="L35" s="53" t="s">
        <v>179</v>
      </c>
      <c r="M35" s="70">
        <v>60</v>
      </c>
      <c r="N35" s="70" t="s">
        <v>52</v>
      </c>
      <c r="O35" s="70" t="s">
        <v>53</v>
      </c>
      <c r="P35" s="70" t="s">
        <v>54</v>
      </c>
      <c r="Q35" s="70" t="s">
        <v>55</v>
      </c>
      <c r="R35" s="70" t="s">
        <v>56</v>
      </c>
      <c r="S35" s="70" t="s">
        <v>180</v>
      </c>
      <c r="T35" s="31" t="s">
        <v>106</v>
      </c>
      <c r="U35" s="31" t="s">
        <v>107</v>
      </c>
      <c r="V35" s="31" t="s">
        <v>108</v>
      </c>
      <c r="W35" s="31" t="str">
        <f t="shared" si="1"/>
        <v>Mobility -Road Related Works-Asphalting and tarring works</v>
      </c>
      <c r="X35" s="31" t="str">
        <f t="shared" si="2"/>
        <v>Mobility-Road Related Works</v>
      </c>
      <c r="Y35" s="31" t="e">
        <f>VLOOKUP(W35,#REF!,2,FALSE)</f>
        <v>#REF!</v>
      </c>
      <c r="Z35" s="31" t="e">
        <f>VLOOKUP(X35,#REF!,2,FALSE)</f>
        <v>#REF!</v>
      </c>
      <c r="AA35" s="31" t="e">
        <f>VLOOKUP(W35,#REF!,2,FALSE)</f>
        <v>#REF!</v>
      </c>
      <c r="AB35" s="32" t="s">
        <v>516</v>
      </c>
      <c r="AC35" s="32"/>
      <c r="AD35" s="31"/>
      <c r="AE35" s="31"/>
      <c r="AF35" s="31"/>
      <c r="AG35" s="31"/>
      <c r="AH35" s="31"/>
      <c r="AI35" s="31"/>
      <c r="AJ35" s="31"/>
      <c r="AK35" s="71"/>
      <c r="AL35" s="71"/>
      <c r="AM35" s="71"/>
      <c r="AN35" s="71"/>
      <c r="AO35" s="71"/>
      <c r="AP35" s="29"/>
      <c r="AQ35" s="29"/>
      <c r="AR35" s="29">
        <v>60</v>
      </c>
      <c r="AS35" s="115"/>
      <c r="AT35" s="111"/>
      <c r="AU35" s="111"/>
      <c r="AV35" s="113"/>
    </row>
    <row r="36" spans="3:48" ht="38.25" x14ac:dyDescent="0.25">
      <c r="C36" s="58">
        <v>4868</v>
      </c>
      <c r="D36" s="70">
        <v>5003</v>
      </c>
      <c r="E36" s="53" t="s">
        <v>45</v>
      </c>
      <c r="F36" s="70" t="s">
        <v>99</v>
      </c>
      <c r="G36" s="53" t="s">
        <v>99</v>
      </c>
      <c r="H36" s="53" t="s">
        <v>181</v>
      </c>
      <c r="I36" s="70" t="s">
        <v>95</v>
      </c>
      <c r="J36" s="70" t="s">
        <v>96</v>
      </c>
      <c r="K36" s="70" t="s">
        <v>103</v>
      </c>
      <c r="L36" s="53" t="s">
        <v>97</v>
      </c>
      <c r="M36" s="70">
        <v>60</v>
      </c>
      <c r="N36" s="70" t="s">
        <v>52</v>
      </c>
      <c r="O36" s="70" t="s">
        <v>53</v>
      </c>
      <c r="P36" s="70" t="s">
        <v>54</v>
      </c>
      <c r="Q36" s="70" t="s">
        <v>55</v>
      </c>
      <c r="R36" s="70" t="s">
        <v>56</v>
      </c>
      <c r="S36" s="70" t="s">
        <v>182</v>
      </c>
      <c r="T36" s="31" t="s">
        <v>106</v>
      </c>
      <c r="U36" s="31" t="s">
        <v>107</v>
      </c>
      <c r="V36" s="31" t="s">
        <v>108</v>
      </c>
      <c r="W36" s="31" t="str">
        <f t="shared" si="1"/>
        <v>Mobility -Road Related Works-Asphalting and tarring works</v>
      </c>
      <c r="X36" s="31" t="str">
        <f t="shared" si="2"/>
        <v>Mobility-Road Related Works</v>
      </c>
      <c r="Y36" s="31" t="e">
        <f>VLOOKUP(W36,#REF!,2,FALSE)</f>
        <v>#REF!</v>
      </c>
      <c r="Z36" s="31" t="e">
        <f>VLOOKUP(X36,#REF!,2,FALSE)</f>
        <v>#REF!</v>
      </c>
      <c r="AA36" s="31" t="e">
        <f>VLOOKUP(W36,#REF!,2,FALSE)</f>
        <v>#REF!</v>
      </c>
      <c r="AB36" s="32" t="s">
        <v>516</v>
      </c>
      <c r="AC36" s="32"/>
      <c r="AD36" s="31"/>
      <c r="AE36" s="31"/>
      <c r="AF36" s="31"/>
      <c r="AG36" s="31"/>
      <c r="AH36" s="31"/>
      <c r="AI36" s="31"/>
      <c r="AJ36" s="31"/>
      <c r="AK36" s="71"/>
      <c r="AL36" s="71"/>
      <c r="AM36" s="71"/>
      <c r="AN36" s="71"/>
      <c r="AO36" s="71"/>
      <c r="AP36" s="29"/>
      <c r="AQ36" s="29"/>
      <c r="AR36" s="29">
        <v>60</v>
      </c>
      <c r="AS36" s="115"/>
      <c r="AT36" s="111"/>
      <c r="AU36" s="111"/>
      <c r="AV36" s="113"/>
    </row>
    <row r="37" spans="3:48" ht="63.75" x14ac:dyDescent="0.25">
      <c r="C37" s="58">
        <v>4677</v>
      </c>
      <c r="D37" s="70">
        <v>20000</v>
      </c>
      <c r="E37" s="53" t="s">
        <v>56</v>
      </c>
      <c r="F37" s="70" t="s">
        <v>183</v>
      </c>
      <c r="G37" s="53" t="s">
        <v>99</v>
      </c>
      <c r="H37" s="53" t="s">
        <v>184</v>
      </c>
      <c r="I37" s="70" t="s">
        <v>185</v>
      </c>
      <c r="J37" s="70" t="s">
        <v>186</v>
      </c>
      <c r="K37" s="70" t="s">
        <v>103</v>
      </c>
      <c r="L37" s="53"/>
      <c r="M37" s="70">
        <v>60</v>
      </c>
      <c r="N37" s="70" t="s">
        <v>52</v>
      </c>
      <c r="O37" s="70" t="s">
        <v>53</v>
      </c>
      <c r="P37" s="70" t="s">
        <v>54</v>
      </c>
      <c r="Q37" s="70" t="s">
        <v>55</v>
      </c>
      <c r="R37" s="70" t="s">
        <v>56</v>
      </c>
      <c r="S37" s="70" t="s">
        <v>187</v>
      </c>
      <c r="T37" s="31" t="s">
        <v>106</v>
      </c>
      <c r="U37" s="31" t="s">
        <v>107</v>
      </c>
      <c r="V37" s="31" t="s">
        <v>108</v>
      </c>
      <c r="W37" s="31" t="str">
        <f t="shared" si="1"/>
        <v>Mobility -Road Related Works-Asphalting and tarring works</v>
      </c>
      <c r="X37" s="31" t="str">
        <f t="shared" si="2"/>
        <v>Mobility-Road Related Works</v>
      </c>
      <c r="Y37" s="31" t="e">
        <f>VLOOKUP(W37,#REF!,2,FALSE)</f>
        <v>#REF!</v>
      </c>
      <c r="Z37" s="31" t="e">
        <f>VLOOKUP(X37,#REF!,2,FALSE)</f>
        <v>#REF!</v>
      </c>
      <c r="AA37" s="31" t="e">
        <f>VLOOKUP(W37,#REF!,2,FALSE)</f>
        <v>#REF!</v>
      </c>
      <c r="AB37" s="32" t="s">
        <v>516</v>
      </c>
      <c r="AC37" s="32"/>
      <c r="AD37" s="31"/>
      <c r="AE37" s="31"/>
      <c r="AF37" s="31"/>
      <c r="AG37" s="31"/>
      <c r="AH37" s="31"/>
      <c r="AI37" s="31"/>
      <c r="AJ37" s="31"/>
      <c r="AK37" s="71"/>
      <c r="AL37" s="71"/>
      <c r="AM37" s="71"/>
      <c r="AN37" s="71"/>
      <c r="AO37" s="71"/>
      <c r="AP37" s="29"/>
      <c r="AQ37" s="29"/>
      <c r="AR37" s="29">
        <v>60</v>
      </c>
      <c r="AS37" s="115"/>
      <c r="AT37" s="111"/>
      <c r="AU37" s="111"/>
      <c r="AV37" s="113"/>
    </row>
    <row r="38" spans="3:48" ht="204" x14ac:dyDescent="0.25">
      <c r="C38" s="58">
        <v>5029</v>
      </c>
      <c r="D38" s="70">
        <v>20000</v>
      </c>
      <c r="E38" s="53" t="s">
        <v>56</v>
      </c>
      <c r="F38" s="70" t="s">
        <v>188</v>
      </c>
      <c r="G38" s="53" t="s">
        <v>125</v>
      </c>
      <c r="H38" s="53" t="s">
        <v>189</v>
      </c>
      <c r="I38" s="70" t="s">
        <v>190</v>
      </c>
      <c r="J38" s="70" t="s">
        <v>191</v>
      </c>
      <c r="K38" s="70" t="s">
        <v>103</v>
      </c>
      <c r="L38" s="53"/>
      <c r="M38" s="70">
        <v>60</v>
      </c>
      <c r="N38" s="70" t="s">
        <v>52</v>
      </c>
      <c r="O38" s="70" t="s">
        <v>53</v>
      </c>
      <c r="P38" s="70" t="s">
        <v>54</v>
      </c>
      <c r="Q38" s="70" t="s">
        <v>55</v>
      </c>
      <c r="R38" s="70" t="s">
        <v>56</v>
      </c>
      <c r="S38" s="70" t="s">
        <v>192</v>
      </c>
      <c r="T38" s="31" t="s">
        <v>106</v>
      </c>
      <c r="U38" s="31" t="s">
        <v>107</v>
      </c>
      <c r="V38" s="31" t="s">
        <v>108</v>
      </c>
      <c r="W38" s="31" t="str">
        <f t="shared" si="1"/>
        <v>Mobility -Road Related Works-Asphalting and tarring works</v>
      </c>
      <c r="X38" s="31" t="str">
        <f t="shared" si="2"/>
        <v>Mobility-Road Related Works</v>
      </c>
      <c r="Y38" s="31" t="e">
        <f>VLOOKUP(W38,#REF!,2,FALSE)</f>
        <v>#REF!</v>
      </c>
      <c r="Z38" s="31" t="e">
        <f>VLOOKUP(X38,#REF!,2,FALSE)</f>
        <v>#REF!</v>
      </c>
      <c r="AA38" s="31" t="e">
        <f>VLOOKUP(W38,#REF!,2,FALSE)</f>
        <v>#REF!</v>
      </c>
      <c r="AB38" s="32" t="s">
        <v>516</v>
      </c>
      <c r="AC38" s="32"/>
      <c r="AD38" s="31"/>
      <c r="AE38" s="31"/>
      <c r="AF38" s="31"/>
      <c r="AG38" s="31"/>
      <c r="AH38" s="31"/>
      <c r="AI38" s="31"/>
      <c r="AJ38" s="31"/>
      <c r="AK38" s="71"/>
      <c r="AL38" s="71"/>
      <c r="AM38" s="71"/>
      <c r="AN38" s="71"/>
      <c r="AO38" s="71"/>
      <c r="AP38" s="29"/>
      <c r="AQ38" s="29"/>
      <c r="AR38" s="29">
        <v>60</v>
      </c>
      <c r="AS38" s="115"/>
      <c r="AT38" s="111"/>
      <c r="AU38" s="111"/>
      <c r="AV38" s="113"/>
    </row>
    <row r="39" spans="3:48" ht="38.25" x14ac:dyDescent="0.25">
      <c r="C39" s="58">
        <v>4937</v>
      </c>
      <c r="D39" s="70">
        <v>5000</v>
      </c>
      <c r="E39" s="53" t="s">
        <v>45</v>
      </c>
      <c r="F39" s="70" t="s">
        <v>193</v>
      </c>
      <c r="G39" s="53" t="s">
        <v>193</v>
      </c>
      <c r="H39" s="53" t="s">
        <v>194</v>
      </c>
      <c r="I39" s="70" t="s">
        <v>177</v>
      </c>
      <c r="J39" s="70" t="s">
        <v>178</v>
      </c>
      <c r="K39" s="70" t="s">
        <v>103</v>
      </c>
      <c r="L39" s="53" t="s">
        <v>179</v>
      </c>
      <c r="M39" s="70">
        <v>60</v>
      </c>
      <c r="N39" s="70" t="s">
        <v>52</v>
      </c>
      <c r="O39" s="70" t="s">
        <v>53</v>
      </c>
      <c r="P39" s="70" t="s">
        <v>54</v>
      </c>
      <c r="Q39" s="70" t="s">
        <v>55</v>
      </c>
      <c r="R39" s="70" t="s">
        <v>56</v>
      </c>
      <c r="S39" s="70" t="s">
        <v>195</v>
      </c>
      <c r="T39" s="31" t="s">
        <v>106</v>
      </c>
      <c r="U39" s="31" t="s">
        <v>107</v>
      </c>
      <c r="V39" s="31" t="s">
        <v>196</v>
      </c>
      <c r="W39" s="31" t="str">
        <f>CONCATENATE(TRIM(T39),"-",TRIM(U39),"-",TRIM(V39))</f>
        <v>Mobility-Road Related Works-Parking</v>
      </c>
      <c r="X39" s="31" t="str">
        <f t="shared" si="2"/>
        <v>Mobility-Road Related Works</v>
      </c>
      <c r="Y39" s="31" t="e">
        <f>VLOOKUP(W39,#REF!,2,FALSE)</f>
        <v>#REF!</v>
      </c>
      <c r="Z39" s="31" t="e">
        <f>VLOOKUP(X39,#REF!,2,FALSE)</f>
        <v>#REF!</v>
      </c>
      <c r="AA39" s="31">
        <v>19</v>
      </c>
      <c r="AB39" s="32" t="s">
        <v>516</v>
      </c>
      <c r="AC39" s="32"/>
      <c r="AD39" s="31"/>
      <c r="AE39" s="31"/>
      <c r="AF39" s="31"/>
      <c r="AG39" s="31"/>
      <c r="AH39" s="31"/>
      <c r="AI39" s="31"/>
      <c r="AJ39" s="31"/>
      <c r="AK39" s="71"/>
      <c r="AL39" s="71"/>
      <c r="AM39" s="71"/>
      <c r="AN39" s="71"/>
      <c r="AO39" s="71"/>
      <c r="AP39" s="29"/>
      <c r="AQ39" s="29"/>
      <c r="AR39" s="29">
        <v>60</v>
      </c>
      <c r="AS39" s="115"/>
      <c r="AT39" s="111"/>
      <c r="AU39" s="111"/>
      <c r="AV39" s="113"/>
    </row>
    <row r="40" spans="3:48" ht="51" x14ac:dyDescent="0.25">
      <c r="C40" s="58">
        <v>3830</v>
      </c>
      <c r="D40" s="70">
        <v>5000</v>
      </c>
      <c r="E40" s="53" t="s">
        <v>45</v>
      </c>
      <c r="F40" s="70" t="s">
        <v>197</v>
      </c>
      <c r="G40" s="53" t="s">
        <v>197</v>
      </c>
      <c r="H40" s="53" t="s">
        <v>198</v>
      </c>
      <c r="I40" s="70" t="s">
        <v>153</v>
      </c>
      <c r="J40" s="70" t="s">
        <v>154</v>
      </c>
      <c r="K40" s="70" t="s">
        <v>103</v>
      </c>
      <c r="L40" s="53" t="s">
        <v>155</v>
      </c>
      <c r="M40" s="70">
        <v>60</v>
      </c>
      <c r="N40" s="70" t="s">
        <v>52</v>
      </c>
      <c r="O40" s="70" t="s">
        <v>53</v>
      </c>
      <c r="P40" s="70" t="s">
        <v>54</v>
      </c>
      <c r="Q40" s="70" t="s">
        <v>55</v>
      </c>
      <c r="R40" s="70" t="s">
        <v>56</v>
      </c>
      <c r="S40" s="70" t="s">
        <v>199</v>
      </c>
      <c r="T40" s="31" t="s">
        <v>106</v>
      </c>
      <c r="U40" s="31" t="s">
        <v>107</v>
      </c>
      <c r="V40" s="31" t="s">
        <v>200</v>
      </c>
      <c r="W40" s="31" t="str">
        <f t="shared" ref="W40:W58" si="3">CONCATENATE(T40,"-",U40,"-",V40)</f>
        <v>Mobility -Road Related Works-Signages &amp; Lane Markings</v>
      </c>
      <c r="X40" s="31" t="str">
        <f t="shared" si="2"/>
        <v>Mobility-Road Related Works</v>
      </c>
      <c r="Y40" s="31" t="e">
        <f>VLOOKUP(W40,#REF!,2,FALSE)</f>
        <v>#REF!</v>
      </c>
      <c r="Z40" s="31" t="e">
        <f>VLOOKUP(X40,#REF!,2,FALSE)</f>
        <v>#REF!</v>
      </c>
      <c r="AA40" s="31" t="e">
        <f>VLOOKUP(W40,#REF!,2,FALSE)</f>
        <v>#REF!</v>
      </c>
      <c r="AB40" s="32" t="s">
        <v>516</v>
      </c>
      <c r="AC40" s="32"/>
      <c r="AD40" s="31"/>
      <c r="AE40" s="31"/>
      <c r="AF40" s="31"/>
      <c r="AG40" s="31"/>
      <c r="AH40" s="31"/>
      <c r="AI40" s="31"/>
      <c r="AJ40" s="31"/>
      <c r="AK40" s="71"/>
      <c r="AL40" s="71"/>
      <c r="AM40" s="71"/>
      <c r="AN40" s="71"/>
      <c r="AO40" s="71"/>
      <c r="AP40" s="29"/>
      <c r="AQ40" s="29"/>
      <c r="AR40" s="29">
        <v>60</v>
      </c>
      <c r="AS40" s="115"/>
      <c r="AT40" s="111"/>
      <c r="AU40" s="111"/>
      <c r="AV40" s="113"/>
    </row>
    <row r="41" spans="3:48" ht="140.25" x14ac:dyDescent="0.25">
      <c r="C41" s="58">
        <v>4916</v>
      </c>
      <c r="D41" s="70">
        <v>5000</v>
      </c>
      <c r="E41" s="53" t="s">
        <v>45</v>
      </c>
      <c r="F41" s="70" t="s">
        <v>197</v>
      </c>
      <c r="G41" s="53" t="s">
        <v>197</v>
      </c>
      <c r="H41" s="53" t="s">
        <v>201</v>
      </c>
      <c r="I41" s="70" t="s">
        <v>202</v>
      </c>
      <c r="J41" s="70" t="s">
        <v>203</v>
      </c>
      <c r="K41" s="70" t="s">
        <v>103</v>
      </c>
      <c r="L41" s="53" t="s">
        <v>204</v>
      </c>
      <c r="M41" s="70">
        <v>60</v>
      </c>
      <c r="N41" s="70" t="s">
        <v>52</v>
      </c>
      <c r="O41" s="70" t="s">
        <v>53</v>
      </c>
      <c r="P41" s="70" t="s">
        <v>54</v>
      </c>
      <c r="Q41" s="70" t="s">
        <v>55</v>
      </c>
      <c r="R41" s="70" t="s">
        <v>56</v>
      </c>
      <c r="S41" s="70" t="s">
        <v>205</v>
      </c>
      <c r="T41" s="31" t="s">
        <v>106</v>
      </c>
      <c r="U41" s="31" t="s">
        <v>107</v>
      </c>
      <c r="V41" s="31" t="s">
        <v>200</v>
      </c>
      <c r="W41" s="31" t="str">
        <f t="shared" si="3"/>
        <v>Mobility -Road Related Works-Signages &amp; Lane Markings</v>
      </c>
      <c r="X41" s="31" t="str">
        <f t="shared" si="2"/>
        <v>Mobility-Road Related Works</v>
      </c>
      <c r="Y41" s="31" t="e">
        <f>VLOOKUP(W41,#REF!,2,FALSE)</f>
        <v>#REF!</v>
      </c>
      <c r="Z41" s="31" t="e">
        <f>VLOOKUP(X41,#REF!,2,FALSE)</f>
        <v>#REF!</v>
      </c>
      <c r="AA41" s="31" t="e">
        <f>VLOOKUP(W41,#REF!,2,FALSE)</f>
        <v>#REF!</v>
      </c>
      <c r="AB41" s="110" t="s">
        <v>515</v>
      </c>
      <c r="AC41" s="110"/>
      <c r="AD41" s="110"/>
      <c r="AE41" s="110"/>
      <c r="AF41" s="110"/>
      <c r="AG41" s="110"/>
      <c r="AH41" s="110"/>
      <c r="AI41" s="110"/>
      <c r="AJ41" s="110"/>
      <c r="AK41" s="110"/>
      <c r="AL41" s="110"/>
      <c r="AM41" s="110"/>
      <c r="AN41" s="110"/>
      <c r="AO41" s="110"/>
      <c r="AP41" s="110"/>
      <c r="AQ41" s="110"/>
      <c r="AR41" s="110"/>
      <c r="AS41" s="110"/>
      <c r="AT41" s="111"/>
      <c r="AU41" s="111"/>
      <c r="AV41" s="113"/>
    </row>
    <row r="42" spans="3:48" ht="102" x14ac:dyDescent="0.25">
      <c r="C42" s="58">
        <v>4925</v>
      </c>
      <c r="D42" s="70">
        <v>5000</v>
      </c>
      <c r="E42" s="53" t="s">
        <v>45</v>
      </c>
      <c r="F42" s="70" t="s">
        <v>197</v>
      </c>
      <c r="G42" s="53" t="s">
        <v>197</v>
      </c>
      <c r="H42" s="53" t="s">
        <v>206</v>
      </c>
      <c r="I42" s="70" t="s">
        <v>207</v>
      </c>
      <c r="J42" s="70" t="s">
        <v>208</v>
      </c>
      <c r="K42" s="70" t="s">
        <v>103</v>
      </c>
      <c r="L42" s="53" t="s">
        <v>209</v>
      </c>
      <c r="M42" s="70">
        <v>60</v>
      </c>
      <c r="N42" s="70" t="s">
        <v>52</v>
      </c>
      <c r="O42" s="70" t="s">
        <v>53</v>
      </c>
      <c r="P42" s="70" t="s">
        <v>54</v>
      </c>
      <c r="Q42" s="70" t="s">
        <v>55</v>
      </c>
      <c r="R42" s="70" t="s">
        <v>56</v>
      </c>
      <c r="S42" s="70" t="s">
        <v>210</v>
      </c>
      <c r="T42" s="31" t="s">
        <v>106</v>
      </c>
      <c r="U42" s="31" t="s">
        <v>107</v>
      </c>
      <c r="V42" s="31" t="s">
        <v>200</v>
      </c>
      <c r="W42" s="31" t="str">
        <f t="shared" si="3"/>
        <v>Mobility -Road Related Works-Signages &amp; Lane Markings</v>
      </c>
      <c r="X42" s="31" t="str">
        <f t="shared" si="2"/>
        <v>Mobility-Road Related Works</v>
      </c>
      <c r="Y42" s="31" t="e">
        <f>VLOOKUP(W42,#REF!,2,FALSE)</f>
        <v>#REF!</v>
      </c>
      <c r="Z42" s="31" t="e">
        <f>VLOOKUP(X42,#REF!,2,FALSE)</f>
        <v>#REF!</v>
      </c>
      <c r="AA42" s="31" t="e">
        <f>VLOOKUP(W42,#REF!,2,FALSE)</f>
        <v>#REF!</v>
      </c>
      <c r="AB42" s="32" t="s">
        <v>516</v>
      </c>
      <c r="AC42" s="32"/>
      <c r="AD42" s="31"/>
      <c r="AE42" s="31"/>
      <c r="AF42" s="31"/>
      <c r="AG42" s="31"/>
      <c r="AH42" s="31"/>
      <c r="AI42" s="31"/>
      <c r="AJ42" s="31"/>
      <c r="AK42" s="71"/>
      <c r="AL42" s="71"/>
      <c r="AM42" s="71"/>
      <c r="AN42" s="71"/>
      <c r="AO42" s="71"/>
      <c r="AP42" s="29"/>
      <c r="AQ42" s="29"/>
      <c r="AR42" s="29">
        <v>60</v>
      </c>
      <c r="AS42" s="115"/>
      <c r="AT42" s="111"/>
      <c r="AU42" s="111"/>
      <c r="AV42" s="113"/>
    </row>
    <row r="43" spans="3:48" ht="39" thickBot="1" x14ac:dyDescent="0.3">
      <c r="C43" s="62">
        <v>4872</v>
      </c>
      <c r="D43" s="72">
        <v>5003</v>
      </c>
      <c r="E43" s="55" t="s">
        <v>45</v>
      </c>
      <c r="F43" s="72" t="s">
        <v>197</v>
      </c>
      <c r="G43" s="55" t="s">
        <v>197</v>
      </c>
      <c r="H43" s="55" t="s">
        <v>211</v>
      </c>
      <c r="I43" s="72" t="s">
        <v>95</v>
      </c>
      <c r="J43" s="72" t="s">
        <v>96</v>
      </c>
      <c r="K43" s="72" t="s">
        <v>103</v>
      </c>
      <c r="L43" s="55" t="s">
        <v>97</v>
      </c>
      <c r="M43" s="72">
        <v>60</v>
      </c>
      <c r="N43" s="72" t="s">
        <v>52</v>
      </c>
      <c r="O43" s="72" t="s">
        <v>53</v>
      </c>
      <c r="P43" s="72" t="s">
        <v>54</v>
      </c>
      <c r="Q43" s="72" t="s">
        <v>55</v>
      </c>
      <c r="R43" s="72" t="s">
        <v>56</v>
      </c>
      <c r="S43" s="72" t="s">
        <v>212</v>
      </c>
      <c r="T43" s="73" t="s">
        <v>106</v>
      </c>
      <c r="U43" s="73" t="s">
        <v>107</v>
      </c>
      <c r="V43" s="73" t="s">
        <v>200</v>
      </c>
      <c r="W43" s="73" t="str">
        <f t="shared" si="3"/>
        <v>Mobility -Road Related Works-Signages &amp; Lane Markings</v>
      </c>
      <c r="X43" s="73" t="str">
        <f t="shared" si="2"/>
        <v>Mobility-Road Related Works</v>
      </c>
      <c r="Y43" s="73" t="e">
        <f>VLOOKUP(W43,#REF!,2,FALSE)</f>
        <v>#REF!</v>
      </c>
      <c r="Z43" s="73" t="e">
        <f>VLOOKUP(X43,#REF!,2,FALSE)</f>
        <v>#REF!</v>
      </c>
      <c r="AA43" s="73" t="e">
        <f>VLOOKUP(W43,#REF!,2,FALSE)</f>
        <v>#REF!</v>
      </c>
      <c r="AB43" s="35" t="s">
        <v>516</v>
      </c>
      <c r="AC43" s="35"/>
      <c r="AD43" s="73"/>
      <c r="AE43" s="73"/>
      <c r="AF43" s="73"/>
      <c r="AG43" s="73"/>
      <c r="AH43" s="73"/>
      <c r="AI43" s="73"/>
      <c r="AJ43" s="73"/>
      <c r="AK43" s="75"/>
      <c r="AL43" s="75"/>
      <c r="AM43" s="75"/>
      <c r="AN43" s="75"/>
      <c r="AO43" s="75"/>
      <c r="AP43" s="34"/>
      <c r="AQ43" s="34"/>
      <c r="AR43" s="34">
        <v>60</v>
      </c>
      <c r="AS43" s="118"/>
      <c r="AT43" s="112"/>
      <c r="AU43" s="112"/>
      <c r="AV43" s="114"/>
    </row>
    <row r="44" spans="3:48" ht="38.25" customHeight="1" x14ac:dyDescent="0.25">
      <c r="C44" s="103" t="s">
        <v>508</v>
      </c>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5"/>
    </row>
    <row r="45" spans="3:48" ht="51" customHeight="1" x14ac:dyDescent="0.25">
      <c r="C45" s="58">
        <v>3772</v>
      </c>
      <c r="D45" s="70">
        <v>5000</v>
      </c>
      <c r="E45" s="53" t="s">
        <v>45</v>
      </c>
      <c r="F45" s="70" t="s">
        <v>213</v>
      </c>
      <c r="G45" s="53" t="s">
        <v>213</v>
      </c>
      <c r="H45" s="53" t="s">
        <v>214</v>
      </c>
      <c r="I45" s="70" t="s">
        <v>101</v>
      </c>
      <c r="J45" s="70" t="s">
        <v>102</v>
      </c>
      <c r="K45" s="70" t="s">
        <v>103</v>
      </c>
      <c r="L45" s="53" t="s">
        <v>215</v>
      </c>
      <c r="M45" s="70">
        <v>60</v>
      </c>
      <c r="N45" s="70" t="s">
        <v>52</v>
      </c>
      <c r="O45" s="70" t="s">
        <v>53</v>
      </c>
      <c r="P45" s="70" t="s">
        <v>54</v>
      </c>
      <c r="Q45" s="70" t="s">
        <v>55</v>
      </c>
      <c r="R45" s="70" t="s">
        <v>56</v>
      </c>
      <c r="S45" s="70" t="s">
        <v>216</v>
      </c>
      <c r="T45" s="31" t="s">
        <v>106</v>
      </c>
      <c r="U45" s="31" t="s">
        <v>217</v>
      </c>
      <c r="V45" s="31" t="s">
        <v>218</v>
      </c>
      <c r="W45" s="31" t="str">
        <f t="shared" si="3"/>
        <v>Mobility -Pedestrian Related Road Works-Footpaths &amp; Side-walks</v>
      </c>
      <c r="X45" s="31" t="str">
        <f t="shared" si="2"/>
        <v>Mobility-Pedestrian Related Road Works</v>
      </c>
      <c r="Y45" s="31" t="e">
        <f>VLOOKUP(W45,#REF!,2,FALSE)</f>
        <v>#REF!</v>
      </c>
      <c r="Z45" s="31" t="e">
        <f>VLOOKUP(X45,#REF!,2,FALSE)</f>
        <v>#REF!</v>
      </c>
      <c r="AA45" s="31" t="e">
        <f>VLOOKUP(W45,#REF!,2,FALSE)</f>
        <v>#REF!</v>
      </c>
      <c r="AB45" s="31" t="s">
        <v>219</v>
      </c>
      <c r="AC45" s="66" t="s">
        <v>220</v>
      </c>
      <c r="AD45" s="31" t="s">
        <v>111</v>
      </c>
      <c r="AE45" s="31" t="s">
        <v>217</v>
      </c>
      <c r="AF45" s="31" t="s">
        <v>221</v>
      </c>
      <c r="AG45" s="31"/>
      <c r="AH45" s="31"/>
      <c r="AI45" s="31" t="s">
        <v>52</v>
      </c>
      <c r="AJ45" s="31">
        <v>60</v>
      </c>
      <c r="AK45" s="71">
        <v>3030303.0303030303</v>
      </c>
      <c r="AL45" s="71">
        <v>0</v>
      </c>
      <c r="AM45" s="71">
        <v>0</v>
      </c>
      <c r="AN45" s="71">
        <v>0</v>
      </c>
      <c r="AO45" s="71">
        <f>SUM(AK45:AN45)</f>
        <v>3030303.0303030303</v>
      </c>
      <c r="AP45" s="29" t="s">
        <v>103</v>
      </c>
      <c r="AQ45" s="29" t="s">
        <v>222</v>
      </c>
      <c r="AR45" s="29">
        <v>60</v>
      </c>
      <c r="AS45" s="123" t="s">
        <v>539</v>
      </c>
      <c r="AT45" s="94" t="s">
        <v>478</v>
      </c>
      <c r="AU45" s="94" t="s">
        <v>470</v>
      </c>
      <c r="AV45" s="117" t="s">
        <v>474</v>
      </c>
    </row>
    <row r="46" spans="3:48" ht="38.25" x14ac:dyDescent="0.25">
      <c r="C46" s="58">
        <v>3805</v>
      </c>
      <c r="D46" s="70">
        <v>5000</v>
      </c>
      <c r="E46" s="53" t="s">
        <v>45</v>
      </c>
      <c r="F46" s="70" t="s">
        <v>213</v>
      </c>
      <c r="G46" s="53" t="s">
        <v>213</v>
      </c>
      <c r="H46" s="53" t="s">
        <v>223</v>
      </c>
      <c r="I46" s="70" t="s">
        <v>224</v>
      </c>
      <c r="J46" s="70" t="s">
        <v>225</v>
      </c>
      <c r="K46" s="70" t="s">
        <v>103</v>
      </c>
      <c r="L46" s="53" t="s">
        <v>226</v>
      </c>
      <c r="M46" s="70">
        <v>60</v>
      </c>
      <c r="N46" s="70" t="s">
        <v>52</v>
      </c>
      <c r="O46" s="70" t="s">
        <v>53</v>
      </c>
      <c r="P46" s="70" t="s">
        <v>54</v>
      </c>
      <c r="Q46" s="70" t="s">
        <v>55</v>
      </c>
      <c r="R46" s="70" t="s">
        <v>56</v>
      </c>
      <c r="S46" s="70" t="s">
        <v>227</v>
      </c>
      <c r="T46" s="31" t="s">
        <v>106</v>
      </c>
      <c r="U46" s="31" t="s">
        <v>217</v>
      </c>
      <c r="V46" s="31" t="s">
        <v>218</v>
      </c>
      <c r="W46" s="31" t="str">
        <f t="shared" si="3"/>
        <v>Mobility -Pedestrian Related Road Works-Footpaths &amp; Side-walks</v>
      </c>
      <c r="X46" s="31" t="str">
        <f t="shared" si="2"/>
        <v>Mobility-Pedestrian Related Road Works</v>
      </c>
      <c r="Y46" s="31" t="e">
        <f>VLOOKUP(W46,#REF!,2,FALSE)</f>
        <v>#REF!</v>
      </c>
      <c r="Z46" s="31" t="e">
        <f>VLOOKUP(X46,#REF!,2,FALSE)</f>
        <v>#REF!</v>
      </c>
      <c r="AA46" s="31" t="e">
        <f>VLOOKUP(W46,#REF!,2,FALSE)</f>
        <v>#REF!</v>
      </c>
      <c r="AB46" s="31" t="s">
        <v>228</v>
      </c>
      <c r="AC46" s="66" t="s">
        <v>229</v>
      </c>
      <c r="AD46" s="31" t="s">
        <v>111</v>
      </c>
      <c r="AE46" s="31" t="s">
        <v>217</v>
      </c>
      <c r="AF46" s="31" t="s">
        <v>221</v>
      </c>
      <c r="AG46" s="31"/>
      <c r="AH46" s="31"/>
      <c r="AI46" s="31" t="s">
        <v>52</v>
      </c>
      <c r="AJ46" s="31">
        <v>60</v>
      </c>
      <c r="AK46" s="71">
        <v>1186868.6868686869</v>
      </c>
      <c r="AL46" s="71">
        <v>454505.05050505052</v>
      </c>
      <c r="AM46" s="71">
        <v>257752.52525252529</v>
      </c>
      <c r="AN46" s="71">
        <v>0</v>
      </c>
      <c r="AO46" s="71">
        <f>SUM(AK46:AN46)</f>
        <v>1899126.2626262626</v>
      </c>
      <c r="AP46" s="29" t="s">
        <v>103</v>
      </c>
      <c r="AQ46" s="29" t="s">
        <v>222</v>
      </c>
      <c r="AR46" s="29">
        <v>60</v>
      </c>
      <c r="AS46" s="124"/>
      <c r="AT46" s="95"/>
      <c r="AU46" s="95"/>
      <c r="AV46" s="117"/>
    </row>
    <row r="47" spans="3:48" ht="51" x14ac:dyDescent="0.25">
      <c r="C47" s="58">
        <v>3810</v>
      </c>
      <c r="D47" s="70">
        <v>5000</v>
      </c>
      <c r="E47" s="53" t="s">
        <v>45</v>
      </c>
      <c r="F47" s="70" t="s">
        <v>213</v>
      </c>
      <c r="G47" s="53" t="s">
        <v>213</v>
      </c>
      <c r="H47" s="53" t="s">
        <v>230</v>
      </c>
      <c r="I47" s="70" t="s">
        <v>133</v>
      </c>
      <c r="J47" s="70" t="s">
        <v>134</v>
      </c>
      <c r="K47" s="70" t="s">
        <v>103</v>
      </c>
      <c r="L47" s="53" t="s">
        <v>51</v>
      </c>
      <c r="M47" s="70">
        <v>60</v>
      </c>
      <c r="N47" s="70" t="s">
        <v>52</v>
      </c>
      <c r="O47" s="70" t="s">
        <v>53</v>
      </c>
      <c r="P47" s="70" t="s">
        <v>54</v>
      </c>
      <c r="Q47" s="70" t="s">
        <v>55</v>
      </c>
      <c r="R47" s="70" t="s">
        <v>56</v>
      </c>
      <c r="S47" s="70" t="s">
        <v>231</v>
      </c>
      <c r="T47" s="31" t="s">
        <v>106</v>
      </c>
      <c r="U47" s="31" t="s">
        <v>217</v>
      </c>
      <c r="V47" s="31" t="s">
        <v>218</v>
      </c>
      <c r="W47" s="31" t="str">
        <f t="shared" si="3"/>
        <v>Mobility -Pedestrian Related Road Works-Footpaths &amp; Side-walks</v>
      </c>
      <c r="X47" s="31" t="str">
        <f t="shared" si="2"/>
        <v>Mobility-Pedestrian Related Road Works</v>
      </c>
      <c r="Y47" s="31" t="e">
        <f>VLOOKUP(W47,#REF!,2,FALSE)</f>
        <v>#REF!</v>
      </c>
      <c r="Z47" s="31" t="e">
        <f>VLOOKUP(X47,#REF!,2,FALSE)</f>
        <v>#REF!</v>
      </c>
      <c r="AA47" s="31" t="e">
        <f>VLOOKUP(W47,#REF!,2,FALSE)</f>
        <v>#REF!</v>
      </c>
      <c r="AB47" s="31" t="s">
        <v>232</v>
      </c>
      <c r="AC47" s="66" t="s">
        <v>233</v>
      </c>
      <c r="AD47" s="31" t="s">
        <v>111</v>
      </c>
      <c r="AE47" s="31" t="s">
        <v>217</v>
      </c>
      <c r="AF47" s="31" t="s">
        <v>221</v>
      </c>
      <c r="AG47" s="31"/>
      <c r="AH47" s="31"/>
      <c r="AI47" s="31" t="s">
        <v>52</v>
      </c>
      <c r="AJ47" s="31">
        <v>60</v>
      </c>
      <c r="AK47" s="71">
        <v>0</v>
      </c>
      <c r="AL47" s="71">
        <v>505.05050505050508</v>
      </c>
      <c r="AM47" s="71">
        <v>105530.30303030302</v>
      </c>
      <c r="AN47" s="71">
        <v>0</v>
      </c>
      <c r="AO47" s="71">
        <f>SUM(AK47:AN47)</f>
        <v>106035.35353535353</v>
      </c>
      <c r="AP47" s="29" t="s">
        <v>103</v>
      </c>
      <c r="AQ47" s="29" t="s">
        <v>234</v>
      </c>
      <c r="AR47" s="29">
        <v>60</v>
      </c>
      <c r="AS47" s="124"/>
      <c r="AT47" s="95"/>
      <c r="AU47" s="95"/>
      <c r="AV47" s="117"/>
    </row>
    <row r="48" spans="3:48" ht="63.75" x14ac:dyDescent="0.25">
      <c r="C48" s="58">
        <v>4889</v>
      </c>
      <c r="D48" s="70">
        <v>5000</v>
      </c>
      <c r="E48" s="53" t="s">
        <v>45</v>
      </c>
      <c r="F48" s="70" t="s">
        <v>213</v>
      </c>
      <c r="G48" s="53" t="s">
        <v>213</v>
      </c>
      <c r="H48" s="53" t="s">
        <v>235</v>
      </c>
      <c r="I48" s="70" t="s">
        <v>236</v>
      </c>
      <c r="J48" s="70" t="s">
        <v>237</v>
      </c>
      <c r="K48" s="70" t="s">
        <v>103</v>
      </c>
      <c r="L48" s="53" t="s">
        <v>51</v>
      </c>
      <c r="M48" s="70">
        <v>60</v>
      </c>
      <c r="N48" s="70" t="s">
        <v>52</v>
      </c>
      <c r="O48" s="70" t="s">
        <v>53</v>
      </c>
      <c r="P48" s="70" t="s">
        <v>54</v>
      </c>
      <c r="Q48" s="70" t="s">
        <v>55</v>
      </c>
      <c r="R48" s="70" t="s">
        <v>56</v>
      </c>
      <c r="S48" s="70" t="s">
        <v>238</v>
      </c>
      <c r="T48" s="31" t="s">
        <v>106</v>
      </c>
      <c r="U48" s="31" t="s">
        <v>217</v>
      </c>
      <c r="V48" s="31" t="s">
        <v>218</v>
      </c>
      <c r="W48" s="31" t="str">
        <f t="shared" si="3"/>
        <v>Mobility -Pedestrian Related Road Works-Footpaths &amp; Side-walks</v>
      </c>
      <c r="X48" s="31" t="str">
        <f t="shared" si="2"/>
        <v>Mobility-Pedestrian Related Road Works</v>
      </c>
      <c r="Y48" s="31" t="e">
        <f>VLOOKUP(W48,#REF!,2,FALSE)</f>
        <v>#REF!</v>
      </c>
      <c r="Z48" s="31" t="e">
        <f>VLOOKUP(X48,#REF!,2,FALSE)</f>
        <v>#REF!</v>
      </c>
      <c r="AA48" s="31" t="e">
        <f>VLOOKUP(W48,#REF!,2,FALSE)</f>
        <v>#REF!</v>
      </c>
      <c r="AB48" s="31" t="s">
        <v>109</v>
      </c>
      <c r="AC48" s="66" t="s">
        <v>110</v>
      </c>
      <c r="AD48" s="31" t="s">
        <v>111</v>
      </c>
      <c r="AE48" s="31" t="s">
        <v>217</v>
      </c>
      <c r="AF48" s="31"/>
      <c r="AG48" s="31"/>
      <c r="AH48" s="31"/>
      <c r="AI48" s="31" t="s">
        <v>52</v>
      </c>
      <c r="AJ48" s="31">
        <v>60</v>
      </c>
      <c r="AK48" s="71">
        <v>11742424.2424</v>
      </c>
      <c r="AL48" s="71">
        <v>1893939.3939399999</v>
      </c>
      <c r="AM48" s="71">
        <v>2272727.2727299999</v>
      </c>
      <c r="AN48" s="71">
        <v>0</v>
      </c>
      <c r="AO48" s="71">
        <f>SUM(AK48:AN48)</f>
        <v>15909090.90907</v>
      </c>
      <c r="AP48" s="29" t="s">
        <v>103</v>
      </c>
      <c r="AQ48" s="29" t="s">
        <v>222</v>
      </c>
      <c r="AR48" s="29">
        <v>60</v>
      </c>
      <c r="AS48" s="124"/>
      <c r="AT48" s="95"/>
      <c r="AU48" s="95"/>
      <c r="AV48" s="117"/>
    </row>
    <row r="49" spans="3:50" ht="63.75" x14ac:dyDescent="0.25">
      <c r="C49" s="58">
        <v>4894</v>
      </c>
      <c r="D49" s="70">
        <v>5000</v>
      </c>
      <c r="E49" s="53" t="s">
        <v>45</v>
      </c>
      <c r="F49" s="70" t="s">
        <v>213</v>
      </c>
      <c r="G49" s="53" t="s">
        <v>213</v>
      </c>
      <c r="H49" s="53" t="s">
        <v>239</v>
      </c>
      <c r="I49" s="70" t="s">
        <v>84</v>
      </c>
      <c r="J49" s="70" t="s">
        <v>85</v>
      </c>
      <c r="K49" s="70" t="s">
        <v>103</v>
      </c>
      <c r="L49" s="53" t="s">
        <v>240</v>
      </c>
      <c r="M49" s="70">
        <v>60</v>
      </c>
      <c r="N49" s="70" t="s">
        <v>52</v>
      </c>
      <c r="O49" s="70" t="s">
        <v>53</v>
      </c>
      <c r="P49" s="70" t="s">
        <v>54</v>
      </c>
      <c r="Q49" s="70" t="s">
        <v>55</v>
      </c>
      <c r="R49" s="70" t="s">
        <v>56</v>
      </c>
      <c r="S49" s="70" t="s">
        <v>241</v>
      </c>
      <c r="T49" s="31" t="s">
        <v>106</v>
      </c>
      <c r="U49" s="31" t="s">
        <v>217</v>
      </c>
      <c r="V49" s="31" t="s">
        <v>218</v>
      </c>
      <c r="W49" s="31" t="str">
        <f t="shared" si="3"/>
        <v>Mobility -Pedestrian Related Road Works-Footpaths &amp; Side-walks</v>
      </c>
      <c r="X49" s="31" t="str">
        <f t="shared" si="2"/>
        <v>Mobility-Pedestrian Related Road Works</v>
      </c>
      <c r="Y49" s="31" t="e">
        <f>VLOOKUP(W49,#REF!,2,FALSE)</f>
        <v>#REF!</v>
      </c>
      <c r="Z49" s="31" t="e">
        <f>VLOOKUP(X49,#REF!,2,FALSE)</f>
        <v>#REF!</v>
      </c>
      <c r="AA49" s="31" t="e">
        <f>VLOOKUP(W49,#REF!,2,FALSE)</f>
        <v>#REF!</v>
      </c>
      <c r="AB49" s="31" t="s">
        <v>123</v>
      </c>
      <c r="AC49" s="66" t="s">
        <v>124</v>
      </c>
      <c r="AD49" s="31" t="s">
        <v>111</v>
      </c>
      <c r="AE49" s="31" t="s">
        <v>217</v>
      </c>
      <c r="AF49" s="31"/>
      <c r="AG49" s="31"/>
      <c r="AH49" s="31"/>
      <c r="AI49" s="31" t="s">
        <v>52</v>
      </c>
      <c r="AJ49" s="31">
        <v>60</v>
      </c>
      <c r="AK49" s="71">
        <v>6313131.3131299997</v>
      </c>
      <c r="AL49" s="71">
        <v>13333.333333299999</v>
      </c>
      <c r="AM49" s="71">
        <v>87401.515151500003</v>
      </c>
      <c r="AN49" s="71">
        <v>0</v>
      </c>
      <c r="AO49" s="71">
        <f>SUM(AK49:AN49)</f>
        <v>6413866.1616147999</v>
      </c>
      <c r="AP49" s="29" t="s">
        <v>103</v>
      </c>
      <c r="AQ49" s="29" t="s">
        <v>234</v>
      </c>
      <c r="AR49" s="29">
        <v>60</v>
      </c>
      <c r="AS49" s="124"/>
      <c r="AT49" s="95"/>
      <c r="AU49" s="95"/>
      <c r="AV49" s="117"/>
    </row>
    <row r="50" spans="3:50" ht="51" x14ac:dyDescent="0.25">
      <c r="C50" s="58">
        <v>4900</v>
      </c>
      <c r="D50" s="70">
        <v>5000</v>
      </c>
      <c r="E50" s="53" t="s">
        <v>45</v>
      </c>
      <c r="F50" s="70" t="s">
        <v>213</v>
      </c>
      <c r="G50" s="53" t="s">
        <v>213</v>
      </c>
      <c r="H50" s="53" t="s">
        <v>242</v>
      </c>
      <c r="I50" s="70" t="s">
        <v>48</v>
      </c>
      <c r="J50" s="70" t="s">
        <v>49</v>
      </c>
      <c r="K50" s="70" t="s">
        <v>103</v>
      </c>
      <c r="L50" s="53" t="s">
        <v>243</v>
      </c>
      <c r="M50" s="70">
        <v>60</v>
      </c>
      <c r="N50" s="70" t="s">
        <v>52</v>
      </c>
      <c r="O50" s="70" t="s">
        <v>53</v>
      </c>
      <c r="P50" s="70" t="s">
        <v>54</v>
      </c>
      <c r="Q50" s="70" t="s">
        <v>55</v>
      </c>
      <c r="R50" s="70" t="s">
        <v>56</v>
      </c>
      <c r="S50" s="70" t="s">
        <v>244</v>
      </c>
      <c r="T50" s="31" t="s">
        <v>106</v>
      </c>
      <c r="U50" s="31" t="s">
        <v>217</v>
      </c>
      <c r="V50" s="31" t="s">
        <v>218</v>
      </c>
      <c r="W50" s="31" t="str">
        <f t="shared" si="3"/>
        <v>Mobility -Pedestrian Related Road Works-Footpaths &amp; Side-walks</v>
      </c>
      <c r="X50" s="31" t="str">
        <f t="shared" si="2"/>
        <v>Mobility-Pedestrian Related Road Works</v>
      </c>
      <c r="Y50" s="31" t="e">
        <f>VLOOKUP(W50,#REF!,2,FALSE)</f>
        <v>#REF!</v>
      </c>
      <c r="Z50" s="31" t="e">
        <f>VLOOKUP(X50,#REF!,2,FALSE)</f>
        <v>#REF!</v>
      </c>
      <c r="AA50" s="31" t="e">
        <f>VLOOKUP(W50,#REF!,2,FALSE)</f>
        <v>#REF!</v>
      </c>
      <c r="AB50" s="31"/>
      <c r="AC50" s="66"/>
      <c r="AD50" s="31"/>
      <c r="AE50" s="31"/>
      <c r="AF50" s="31"/>
      <c r="AG50" s="31"/>
      <c r="AH50" s="31"/>
      <c r="AI50" s="31"/>
      <c r="AJ50" s="31"/>
      <c r="AK50" s="71"/>
      <c r="AL50" s="71"/>
      <c r="AM50" s="71"/>
      <c r="AN50" s="71"/>
      <c r="AO50" s="71"/>
      <c r="AP50" s="29"/>
      <c r="AQ50" s="29"/>
      <c r="AR50" s="29">
        <v>60</v>
      </c>
      <c r="AS50" s="124"/>
      <c r="AT50" s="95"/>
      <c r="AU50" s="95"/>
      <c r="AV50" s="117"/>
    </row>
    <row r="51" spans="3:50" ht="25.5" x14ac:dyDescent="0.25">
      <c r="C51" s="58">
        <v>4911</v>
      </c>
      <c r="D51" s="70">
        <v>5000</v>
      </c>
      <c r="E51" s="53" t="s">
        <v>45</v>
      </c>
      <c r="F51" s="70" t="s">
        <v>213</v>
      </c>
      <c r="G51" s="53" t="s">
        <v>213</v>
      </c>
      <c r="H51" s="53" t="s">
        <v>245</v>
      </c>
      <c r="I51" s="70" t="s">
        <v>91</v>
      </c>
      <c r="J51" s="70" t="s">
        <v>92</v>
      </c>
      <c r="K51" s="70" t="s">
        <v>103</v>
      </c>
      <c r="L51" s="53" t="s">
        <v>246</v>
      </c>
      <c r="M51" s="70">
        <v>60</v>
      </c>
      <c r="N51" s="70" t="s">
        <v>52</v>
      </c>
      <c r="O51" s="70" t="s">
        <v>53</v>
      </c>
      <c r="P51" s="70" t="s">
        <v>54</v>
      </c>
      <c r="Q51" s="70" t="s">
        <v>55</v>
      </c>
      <c r="R51" s="70" t="s">
        <v>56</v>
      </c>
      <c r="S51" s="70" t="s">
        <v>247</v>
      </c>
      <c r="T51" s="31" t="s">
        <v>106</v>
      </c>
      <c r="U51" s="31" t="s">
        <v>217</v>
      </c>
      <c r="V51" s="31" t="s">
        <v>218</v>
      </c>
      <c r="W51" s="31" t="str">
        <f t="shared" si="3"/>
        <v>Mobility -Pedestrian Related Road Works-Footpaths &amp; Side-walks</v>
      </c>
      <c r="X51" s="31" t="str">
        <f t="shared" si="2"/>
        <v>Mobility-Pedestrian Related Road Works</v>
      </c>
      <c r="Y51" s="31" t="e">
        <f>VLOOKUP(W51,#REF!,2,FALSE)</f>
        <v>#REF!</v>
      </c>
      <c r="Z51" s="31" t="e">
        <f>VLOOKUP(X51,#REF!,2,FALSE)</f>
        <v>#REF!</v>
      </c>
      <c r="AA51" s="31" t="e">
        <f>VLOOKUP(W51,#REF!,2,FALSE)</f>
        <v>#REF!</v>
      </c>
      <c r="AB51" s="31"/>
      <c r="AC51" s="66"/>
      <c r="AD51" s="31"/>
      <c r="AE51" s="31"/>
      <c r="AF51" s="31"/>
      <c r="AG51" s="31"/>
      <c r="AH51" s="31"/>
      <c r="AI51" s="31"/>
      <c r="AJ51" s="31"/>
      <c r="AK51" s="71"/>
      <c r="AL51" s="71"/>
      <c r="AM51" s="71"/>
      <c r="AN51" s="71"/>
      <c r="AO51" s="71"/>
      <c r="AP51" s="29"/>
      <c r="AQ51" s="29"/>
      <c r="AR51" s="29">
        <v>60</v>
      </c>
      <c r="AS51" s="124"/>
      <c r="AT51" s="95"/>
      <c r="AU51" s="95"/>
      <c r="AV51" s="117"/>
    </row>
    <row r="52" spans="3:50" ht="25.5" x14ac:dyDescent="0.25">
      <c r="C52" s="58">
        <v>4912</v>
      </c>
      <c r="D52" s="70">
        <v>5000</v>
      </c>
      <c r="E52" s="53" t="s">
        <v>45</v>
      </c>
      <c r="F52" s="70" t="s">
        <v>213</v>
      </c>
      <c r="G52" s="53" t="s">
        <v>213</v>
      </c>
      <c r="H52" s="53" t="s">
        <v>245</v>
      </c>
      <c r="I52" s="70" t="s">
        <v>91</v>
      </c>
      <c r="J52" s="70" t="s">
        <v>92</v>
      </c>
      <c r="K52" s="70" t="s">
        <v>103</v>
      </c>
      <c r="L52" s="53" t="s">
        <v>246</v>
      </c>
      <c r="M52" s="70">
        <v>60</v>
      </c>
      <c r="N52" s="70" t="s">
        <v>52</v>
      </c>
      <c r="O52" s="70" t="s">
        <v>53</v>
      </c>
      <c r="P52" s="70" t="s">
        <v>54</v>
      </c>
      <c r="Q52" s="70" t="s">
        <v>55</v>
      </c>
      <c r="R52" s="70" t="s">
        <v>56</v>
      </c>
      <c r="S52" s="70" t="s">
        <v>247</v>
      </c>
      <c r="T52" s="31" t="s">
        <v>106</v>
      </c>
      <c r="U52" s="31" t="s">
        <v>217</v>
      </c>
      <c r="V52" s="31" t="s">
        <v>218</v>
      </c>
      <c r="W52" s="31" t="str">
        <f t="shared" si="3"/>
        <v>Mobility -Pedestrian Related Road Works-Footpaths &amp; Side-walks</v>
      </c>
      <c r="X52" s="31" t="str">
        <f t="shared" si="2"/>
        <v>Mobility-Pedestrian Related Road Works</v>
      </c>
      <c r="Y52" s="31" t="e">
        <f>VLOOKUP(W52,#REF!,2,FALSE)</f>
        <v>#REF!</v>
      </c>
      <c r="Z52" s="31" t="e">
        <f>VLOOKUP(X52,#REF!,2,FALSE)</f>
        <v>#REF!</v>
      </c>
      <c r="AA52" s="31" t="e">
        <f>VLOOKUP(W52,#REF!,2,FALSE)</f>
        <v>#REF!</v>
      </c>
      <c r="AB52" s="31"/>
      <c r="AC52" s="66"/>
      <c r="AD52" s="31"/>
      <c r="AE52" s="31"/>
      <c r="AF52" s="31"/>
      <c r="AG52" s="31"/>
      <c r="AH52" s="31"/>
      <c r="AI52" s="31"/>
      <c r="AJ52" s="31"/>
      <c r="AK52" s="71"/>
      <c r="AL52" s="71"/>
      <c r="AM52" s="71"/>
      <c r="AN52" s="71"/>
      <c r="AO52" s="71"/>
      <c r="AP52" s="29"/>
      <c r="AQ52" s="29"/>
      <c r="AR52" s="29">
        <v>60</v>
      </c>
      <c r="AS52" s="124"/>
      <c r="AT52" s="95"/>
      <c r="AU52" s="95"/>
      <c r="AV52" s="117"/>
    </row>
    <row r="53" spans="3:50" ht="38.25" x14ac:dyDescent="0.25">
      <c r="C53" s="58">
        <v>4919</v>
      </c>
      <c r="D53" s="70">
        <v>5000</v>
      </c>
      <c r="E53" s="53" t="s">
        <v>45</v>
      </c>
      <c r="F53" s="70" t="s">
        <v>213</v>
      </c>
      <c r="G53" s="53" t="s">
        <v>213</v>
      </c>
      <c r="H53" s="53" t="s">
        <v>248</v>
      </c>
      <c r="I53" s="70" t="s">
        <v>202</v>
      </c>
      <c r="J53" s="70" t="s">
        <v>203</v>
      </c>
      <c r="K53" s="70" t="s">
        <v>103</v>
      </c>
      <c r="L53" s="53" t="s">
        <v>249</v>
      </c>
      <c r="M53" s="70">
        <v>60</v>
      </c>
      <c r="N53" s="70" t="s">
        <v>52</v>
      </c>
      <c r="O53" s="70" t="s">
        <v>53</v>
      </c>
      <c r="P53" s="70" t="s">
        <v>54</v>
      </c>
      <c r="Q53" s="70" t="s">
        <v>55</v>
      </c>
      <c r="R53" s="70" t="s">
        <v>56</v>
      </c>
      <c r="S53" s="70" t="s">
        <v>250</v>
      </c>
      <c r="T53" s="31" t="s">
        <v>106</v>
      </c>
      <c r="U53" s="31" t="s">
        <v>217</v>
      </c>
      <c r="V53" s="31" t="s">
        <v>218</v>
      </c>
      <c r="W53" s="31" t="str">
        <f t="shared" si="3"/>
        <v>Mobility -Pedestrian Related Road Works-Footpaths &amp; Side-walks</v>
      </c>
      <c r="X53" s="31" t="str">
        <f t="shared" si="2"/>
        <v>Mobility-Pedestrian Related Road Works</v>
      </c>
      <c r="Y53" s="31" t="e">
        <f>VLOOKUP(W53,#REF!,2,FALSE)</f>
        <v>#REF!</v>
      </c>
      <c r="Z53" s="31" t="e">
        <f>VLOOKUP(X53,#REF!,2,FALSE)</f>
        <v>#REF!</v>
      </c>
      <c r="AA53" s="31" t="e">
        <f>VLOOKUP(W53,#REF!,2,FALSE)</f>
        <v>#REF!</v>
      </c>
      <c r="AB53" s="31"/>
      <c r="AC53" s="66"/>
      <c r="AD53" s="31"/>
      <c r="AE53" s="31"/>
      <c r="AF53" s="31"/>
      <c r="AG53" s="31"/>
      <c r="AH53" s="31"/>
      <c r="AI53" s="31"/>
      <c r="AJ53" s="31"/>
      <c r="AK53" s="71"/>
      <c r="AL53" s="71"/>
      <c r="AM53" s="71"/>
      <c r="AN53" s="71"/>
      <c r="AO53" s="71"/>
      <c r="AP53" s="29"/>
      <c r="AQ53" s="29"/>
      <c r="AR53" s="29">
        <v>60</v>
      </c>
      <c r="AS53" s="124"/>
      <c r="AT53" s="95"/>
      <c r="AU53" s="95"/>
      <c r="AV53" s="117"/>
    </row>
    <row r="54" spans="3:50" ht="150" customHeight="1" x14ac:dyDescent="0.25">
      <c r="C54" s="58">
        <v>4922</v>
      </c>
      <c r="D54" s="70">
        <v>5000</v>
      </c>
      <c r="E54" s="53" t="s">
        <v>45</v>
      </c>
      <c r="F54" s="70" t="s">
        <v>213</v>
      </c>
      <c r="G54" s="53" t="s">
        <v>213</v>
      </c>
      <c r="H54" s="53" t="s">
        <v>251</v>
      </c>
      <c r="I54" s="70" t="s">
        <v>166</v>
      </c>
      <c r="J54" s="70" t="s">
        <v>167</v>
      </c>
      <c r="K54" s="70" t="s">
        <v>103</v>
      </c>
      <c r="L54" s="53" t="s">
        <v>252</v>
      </c>
      <c r="M54" s="70">
        <v>60</v>
      </c>
      <c r="N54" s="70" t="s">
        <v>52</v>
      </c>
      <c r="O54" s="70" t="s">
        <v>53</v>
      </c>
      <c r="P54" s="70" t="s">
        <v>54</v>
      </c>
      <c r="Q54" s="70" t="s">
        <v>55</v>
      </c>
      <c r="R54" s="70" t="s">
        <v>56</v>
      </c>
      <c r="S54" s="70" t="s">
        <v>253</v>
      </c>
      <c r="T54" s="31" t="s">
        <v>106</v>
      </c>
      <c r="U54" s="31" t="s">
        <v>217</v>
      </c>
      <c r="V54" s="31" t="s">
        <v>218</v>
      </c>
      <c r="W54" s="31" t="str">
        <f t="shared" si="3"/>
        <v>Mobility -Pedestrian Related Road Works-Footpaths &amp; Side-walks</v>
      </c>
      <c r="X54" s="31" t="str">
        <f t="shared" si="2"/>
        <v>Mobility-Pedestrian Related Road Works</v>
      </c>
      <c r="Y54" s="31" t="e">
        <f>VLOOKUP(W54,#REF!,2,FALSE)</f>
        <v>#REF!</v>
      </c>
      <c r="Z54" s="31" t="e">
        <f>VLOOKUP(X54,#REF!,2,FALSE)</f>
        <v>#REF!</v>
      </c>
      <c r="AA54" s="31" t="e">
        <f>VLOOKUP(W54,#REF!,2,FALSE)</f>
        <v>#REF!</v>
      </c>
      <c r="AB54" s="31"/>
      <c r="AC54" s="66"/>
      <c r="AD54" s="31"/>
      <c r="AE54" s="31"/>
      <c r="AF54" s="31"/>
      <c r="AG54" s="31"/>
      <c r="AH54" s="31"/>
      <c r="AI54" s="31"/>
      <c r="AJ54" s="31"/>
      <c r="AK54" s="71"/>
      <c r="AL54" s="71"/>
      <c r="AM54" s="71"/>
      <c r="AN54" s="71"/>
      <c r="AO54" s="71"/>
      <c r="AP54" s="29"/>
      <c r="AQ54" s="29"/>
      <c r="AR54" s="29">
        <v>60</v>
      </c>
      <c r="AS54" s="124"/>
      <c r="AT54" s="95"/>
      <c r="AU54" s="95"/>
      <c r="AV54" s="117"/>
    </row>
    <row r="55" spans="3:50" ht="35.25" customHeight="1" x14ac:dyDescent="0.25">
      <c r="C55" s="58">
        <v>4873</v>
      </c>
      <c r="D55" s="70">
        <v>5003</v>
      </c>
      <c r="E55" s="53" t="s">
        <v>45</v>
      </c>
      <c r="F55" s="70" t="s">
        <v>213</v>
      </c>
      <c r="G55" s="53" t="s">
        <v>213</v>
      </c>
      <c r="H55" s="53" t="s">
        <v>254</v>
      </c>
      <c r="I55" s="70" t="s">
        <v>95</v>
      </c>
      <c r="J55" s="70" t="s">
        <v>96</v>
      </c>
      <c r="K55" s="70" t="s">
        <v>103</v>
      </c>
      <c r="L55" s="53" t="s">
        <v>97</v>
      </c>
      <c r="M55" s="70">
        <v>60</v>
      </c>
      <c r="N55" s="70" t="s">
        <v>52</v>
      </c>
      <c r="O55" s="70" t="s">
        <v>53</v>
      </c>
      <c r="P55" s="70" t="s">
        <v>54</v>
      </c>
      <c r="Q55" s="70" t="s">
        <v>55</v>
      </c>
      <c r="R55" s="70" t="s">
        <v>56</v>
      </c>
      <c r="S55" s="70" t="s">
        <v>255</v>
      </c>
      <c r="T55" s="31" t="s">
        <v>106</v>
      </c>
      <c r="U55" s="31" t="s">
        <v>217</v>
      </c>
      <c r="V55" s="31" t="s">
        <v>218</v>
      </c>
      <c r="W55" s="31" t="str">
        <f t="shared" si="3"/>
        <v>Mobility -Pedestrian Related Road Works-Footpaths &amp; Side-walks</v>
      </c>
      <c r="X55" s="31" t="str">
        <f t="shared" si="2"/>
        <v>Mobility-Pedestrian Related Road Works</v>
      </c>
      <c r="Y55" s="31" t="e">
        <f>VLOOKUP(W55,#REF!,2,FALSE)</f>
        <v>#REF!</v>
      </c>
      <c r="Z55" s="31" t="e">
        <f>VLOOKUP(X55,#REF!,2,FALSE)</f>
        <v>#REF!</v>
      </c>
      <c r="AA55" s="31" t="e">
        <f>VLOOKUP(W55,#REF!,2,FALSE)</f>
        <v>#REF!</v>
      </c>
      <c r="AB55" s="31"/>
      <c r="AC55" s="66"/>
      <c r="AD55" s="31"/>
      <c r="AE55" s="31"/>
      <c r="AF55" s="31"/>
      <c r="AG55" s="31"/>
      <c r="AH55" s="31"/>
      <c r="AI55" s="31"/>
      <c r="AJ55" s="31"/>
      <c r="AK55" s="71"/>
      <c r="AL55" s="71"/>
      <c r="AM55" s="71"/>
      <c r="AN55" s="71"/>
      <c r="AO55" s="71"/>
      <c r="AP55" s="29"/>
      <c r="AQ55" s="29"/>
      <c r="AR55" s="29">
        <v>60</v>
      </c>
      <c r="AS55" s="125"/>
      <c r="AT55" s="95"/>
      <c r="AU55" s="95"/>
      <c r="AV55" s="117"/>
    </row>
    <row r="56" spans="3:50" ht="25.5" x14ac:dyDescent="0.25">
      <c r="C56" s="58">
        <v>4896</v>
      </c>
      <c r="D56" s="70">
        <v>5000</v>
      </c>
      <c r="E56" s="53" t="s">
        <v>45</v>
      </c>
      <c r="F56" s="70" t="s">
        <v>256</v>
      </c>
      <c r="G56" s="53" t="s">
        <v>256</v>
      </c>
      <c r="H56" s="53" t="s">
        <v>257</v>
      </c>
      <c r="I56" s="70" t="s">
        <v>84</v>
      </c>
      <c r="J56" s="70" t="s">
        <v>85</v>
      </c>
      <c r="K56" s="70" t="s">
        <v>103</v>
      </c>
      <c r="L56" s="53" t="s">
        <v>258</v>
      </c>
      <c r="M56" s="70">
        <v>60</v>
      </c>
      <c r="N56" s="70" t="s">
        <v>52</v>
      </c>
      <c r="O56" s="70" t="s">
        <v>53</v>
      </c>
      <c r="P56" s="70" t="s">
        <v>54</v>
      </c>
      <c r="Q56" s="70" t="s">
        <v>55</v>
      </c>
      <c r="R56" s="70" t="s">
        <v>56</v>
      </c>
      <c r="S56" s="70" t="s">
        <v>259</v>
      </c>
      <c r="T56" s="31" t="s">
        <v>106</v>
      </c>
      <c r="U56" s="31" t="s">
        <v>217</v>
      </c>
      <c r="V56" s="31" t="s">
        <v>221</v>
      </c>
      <c r="W56" s="31" t="str">
        <f t="shared" si="3"/>
        <v>Mobility -Pedestrian Related Road Works-Streetlighting</v>
      </c>
      <c r="X56" s="31" t="str">
        <f t="shared" si="2"/>
        <v>Mobility-Pedestrian Related Road Works</v>
      </c>
      <c r="Y56" s="31" t="e">
        <f>VLOOKUP(W56,#REF!,2,FALSE)</f>
        <v>#REF!</v>
      </c>
      <c r="Z56" s="31" t="e">
        <f>VLOOKUP(X56,#REF!,2,FALSE)</f>
        <v>#REF!</v>
      </c>
      <c r="AA56" s="31" t="e">
        <f>VLOOKUP(W56,#REF!,2,FALSE)</f>
        <v>#REF!</v>
      </c>
      <c r="AB56" s="31"/>
      <c r="AC56" s="66"/>
      <c r="AD56" s="31"/>
      <c r="AE56" s="31"/>
      <c r="AF56" s="31"/>
      <c r="AG56" s="31"/>
      <c r="AH56" s="31"/>
      <c r="AI56" s="31"/>
      <c r="AJ56" s="31"/>
      <c r="AK56" s="71"/>
      <c r="AL56" s="71"/>
      <c r="AM56" s="71"/>
      <c r="AN56" s="71"/>
      <c r="AO56" s="71"/>
      <c r="AP56" s="29"/>
      <c r="AQ56" s="29"/>
      <c r="AR56" s="29">
        <v>60</v>
      </c>
      <c r="AS56" s="29"/>
      <c r="AT56" s="80"/>
      <c r="AU56" s="95"/>
      <c r="AV56" s="117"/>
    </row>
    <row r="57" spans="3:50" ht="25.5" x14ac:dyDescent="0.25">
      <c r="C57" s="58">
        <v>4915</v>
      </c>
      <c r="D57" s="70">
        <v>5000</v>
      </c>
      <c r="E57" s="53" t="s">
        <v>45</v>
      </c>
      <c r="F57" s="70" t="s">
        <v>256</v>
      </c>
      <c r="G57" s="53" t="s">
        <v>256</v>
      </c>
      <c r="H57" s="53" t="s">
        <v>260</v>
      </c>
      <c r="I57" s="70" t="s">
        <v>91</v>
      </c>
      <c r="J57" s="70" t="s">
        <v>92</v>
      </c>
      <c r="K57" s="70" t="s">
        <v>103</v>
      </c>
      <c r="L57" s="53" t="s">
        <v>261</v>
      </c>
      <c r="M57" s="70">
        <v>60</v>
      </c>
      <c r="N57" s="70" t="s">
        <v>52</v>
      </c>
      <c r="O57" s="70" t="s">
        <v>53</v>
      </c>
      <c r="P57" s="70" t="s">
        <v>54</v>
      </c>
      <c r="Q57" s="70" t="s">
        <v>55</v>
      </c>
      <c r="R57" s="70" t="s">
        <v>56</v>
      </c>
      <c r="S57" s="70" t="s">
        <v>262</v>
      </c>
      <c r="T57" s="31" t="s">
        <v>106</v>
      </c>
      <c r="U57" s="31" t="s">
        <v>217</v>
      </c>
      <c r="V57" s="31" t="s">
        <v>221</v>
      </c>
      <c r="W57" s="31" t="str">
        <f t="shared" si="3"/>
        <v>Mobility -Pedestrian Related Road Works-Streetlighting</v>
      </c>
      <c r="X57" s="31" t="str">
        <f t="shared" si="2"/>
        <v>Mobility-Pedestrian Related Road Works</v>
      </c>
      <c r="Y57" s="31" t="e">
        <f>VLOOKUP(W57,#REF!,2,FALSE)</f>
        <v>#REF!</v>
      </c>
      <c r="Z57" s="31" t="e">
        <f>VLOOKUP(X57,#REF!,2,FALSE)</f>
        <v>#REF!</v>
      </c>
      <c r="AA57" s="31" t="e">
        <f>VLOOKUP(W57,#REF!,2,FALSE)</f>
        <v>#REF!</v>
      </c>
      <c r="AB57" s="31"/>
      <c r="AC57" s="66"/>
      <c r="AD57" s="31"/>
      <c r="AE57" s="31"/>
      <c r="AF57" s="31"/>
      <c r="AG57" s="31"/>
      <c r="AH57" s="31"/>
      <c r="AI57" s="31"/>
      <c r="AJ57" s="31"/>
      <c r="AK57" s="71"/>
      <c r="AL57" s="71"/>
      <c r="AM57" s="71"/>
      <c r="AN57" s="71"/>
      <c r="AO57" s="71"/>
      <c r="AP57" s="29"/>
      <c r="AQ57" s="29"/>
      <c r="AR57" s="29">
        <v>60</v>
      </c>
      <c r="AS57" s="29"/>
      <c r="AT57" s="80"/>
      <c r="AU57" s="95"/>
      <c r="AV57" s="117"/>
    </row>
    <row r="58" spans="3:50" ht="64.5" thickBot="1" x14ac:dyDescent="0.3">
      <c r="C58" s="62">
        <v>4918</v>
      </c>
      <c r="D58" s="72">
        <v>5000</v>
      </c>
      <c r="E58" s="55" t="s">
        <v>45</v>
      </c>
      <c r="F58" s="72" t="s">
        <v>256</v>
      </c>
      <c r="G58" s="55" t="s">
        <v>256</v>
      </c>
      <c r="H58" s="55" t="s">
        <v>263</v>
      </c>
      <c r="I58" s="72" t="s">
        <v>202</v>
      </c>
      <c r="J58" s="72" t="s">
        <v>203</v>
      </c>
      <c r="K58" s="72" t="s">
        <v>103</v>
      </c>
      <c r="L58" s="55" t="s">
        <v>264</v>
      </c>
      <c r="M58" s="72">
        <v>60</v>
      </c>
      <c r="N58" s="72" t="s">
        <v>52</v>
      </c>
      <c r="O58" s="72" t="s">
        <v>53</v>
      </c>
      <c r="P58" s="72" t="s">
        <v>54</v>
      </c>
      <c r="Q58" s="72" t="s">
        <v>55</v>
      </c>
      <c r="R58" s="72" t="s">
        <v>56</v>
      </c>
      <c r="S58" s="72" t="s">
        <v>265</v>
      </c>
      <c r="T58" s="73" t="s">
        <v>106</v>
      </c>
      <c r="U58" s="73" t="s">
        <v>217</v>
      </c>
      <c r="V58" s="73" t="s">
        <v>221</v>
      </c>
      <c r="W58" s="73" t="str">
        <f t="shared" si="3"/>
        <v>Mobility -Pedestrian Related Road Works-Streetlighting</v>
      </c>
      <c r="X58" s="73" t="str">
        <f t="shared" si="2"/>
        <v>Mobility-Pedestrian Related Road Works</v>
      </c>
      <c r="Y58" s="73" t="e">
        <f>VLOOKUP(W58,#REF!,2,FALSE)</f>
        <v>#REF!</v>
      </c>
      <c r="Z58" s="73" t="e">
        <f>VLOOKUP(X58,#REF!,2,FALSE)</f>
        <v>#REF!</v>
      </c>
      <c r="AA58" s="73" t="e">
        <f>VLOOKUP(W58,#REF!,2,FALSE)</f>
        <v>#REF!</v>
      </c>
      <c r="AB58" s="73"/>
      <c r="AC58" s="74"/>
      <c r="AD58" s="73"/>
      <c r="AE58" s="73"/>
      <c r="AF58" s="73"/>
      <c r="AG58" s="73"/>
      <c r="AH58" s="73"/>
      <c r="AI58" s="73"/>
      <c r="AJ58" s="73"/>
      <c r="AK58" s="75"/>
      <c r="AL58" s="75"/>
      <c r="AM58" s="75"/>
      <c r="AN58" s="75"/>
      <c r="AO58" s="75"/>
      <c r="AP58" s="34"/>
      <c r="AQ58" s="34"/>
      <c r="AR58" s="34">
        <v>60</v>
      </c>
      <c r="AS58" s="34"/>
      <c r="AT58" s="83"/>
      <c r="AU58" s="96"/>
      <c r="AV58" s="126"/>
    </row>
    <row r="59" spans="3:50" ht="26.25" customHeight="1" x14ac:dyDescent="0.25">
      <c r="C59" s="97" t="s">
        <v>509</v>
      </c>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9"/>
    </row>
    <row r="60" spans="3:50" ht="51" x14ac:dyDescent="0.25">
      <c r="C60" s="58">
        <v>4886</v>
      </c>
      <c r="D60" s="70">
        <v>5000</v>
      </c>
      <c r="E60" s="53" t="s">
        <v>45</v>
      </c>
      <c r="F60" s="70" t="s">
        <v>266</v>
      </c>
      <c r="G60" s="53" t="s">
        <v>266</v>
      </c>
      <c r="H60" s="53" t="s">
        <v>267</v>
      </c>
      <c r="I60" s="70" t="s">
        <v>95</v>
      </c>
      <c r="J60" s="70" t="s">
        <v>96</v>
      </c>
      <c r="K60" s="70" t="s">
        <v>268</v>
      </c>
      <c r="L60" s="53" t="s">
        <v>51</v>
      </c>
      <c r="M60" s="70">
        <v>60</v>
      </c>
      <c r="N60" s="70" t="s">
        <v>52</v>
      </c>
      <c r="O60" s="70" t="s">
        <v>53</v>
      </c>
      <c r="P60" s="70" t="s">
        <v>54</v>
      </c>
      <c r="Q60" s="70" t="s">
        <v>55</v>
      </c>
      <c r="R60" s="70" t="s">
        <v>56</v>
      </c>
      <c r="S60" s="70" t="s">
        <v>269</v>
      </c>
      <c r="T60" s="31" t="s">
        <v>270</v>
      </c>
      <c r="U60" s="31" t="s">
        <v>271</v>
      </c>
      <c r="V60" s="31" t="s">
        <v>60</v>
      </c>
      <c r="W60" s="31" t="str">
        <f>CONCATENATE(T60,"-",U60,"-",V60)</f>
        <v>Public Amenities-Recreational Amenities-</v>
      </c>
      <c r="X60" s="31" t="str">
        <f>CONCATENATE(TRIM(T60),"-",TRIM(U60),)</f>
        <v>Public Amenities-Recreational Amenities</v>
      </c>
      <c r="Y60" s="31" t="e">
        <f>VLOOKUP(W60,#REF!,2,FALSE)</f>
        <v>#REF!</v>
      </c>
      <c r="Z60" s="31" t="e">
        <f>VLOOKUP(X60,#REF!,2,FALSE)</f>
        <v>#REF!</v>
      </c>
      <c r="AA60" s="31" t="e">
        <f>VLOOKUP(W60,#REF!,2,FALSE)</f>
        <v>#REF!</v>
      </c>
      <c r="AB60" s="31" t="s">
        <v>272</v>
      </c>
      <c r="AC60" s="66" t="s">
        <v>273</v>
      </c>
      <c r="AD60" s="31" t="s">
        <v>270</v>
      </c>
      <c r="AE60" s="31" t="s">
        <v>271</v>
      </c>
      <c r="AF60" s="31" t="s">
        <v>274</v>
      </c>
      <c r="AG60" s="31"/>
      <c r="AH60" s="31"/>
      <c r="AI60" s="31" t="s">
        <v>52</v>
      </c>
      <c r="AJ60" s="31">
        <v>60</v>
      </c>
      <c r="AK60" s="71">
        <v>2215189.8734177216</v>
      </c>
      <c r="AL60" s="71">
        <v>534177.21518987347</v>
      </c>
      <c r="AM60" s="71">
        <v>0</v>
      </c>
      <c r="AN60" s="71">
        <v>0</v>
      </c>
      <c r="AO60" s="71">
        <f>SUM(AK60:AN60)</f>
        <v>2749367.0886075953</v>
      </c>
      <c r="AP60" s="29" t="s">
        <v>268</v>
      </c>
      <c r="AQ60" s="29" t="s">
        <v>266</v>
      </c>
      <c r="AR60" s="29">
        <v>60</v>
      </c>
      <c r="AS60" s="57"/>
      <c r="AT60" s="31"/>
      <c r="AU60" s="111" t="s">
        <v>479</v>
      </c>
      <c r="AV60" s="113"/>
    </row>
    <row r="61" spans="3:50" ht="102" x14ac:dyDescent="0.25">
      <c r="C61" s="58">
        <v>4914</v>
      </c>
      <c r="D61" s="70">
        <v>5000</v>
      </c>
      <c r="E61" s="53" t="s">
        <v>45</v>
      </c>
      <c r="F61" s="70" t="s">
        <v>266</v>
      </c>
      <c r="G61" s="53" t="s">
        <v>266</v>
      </c>
      <c r="H61" s="53" t="s">
        <v>275</v>
      </c>
      <c r="I61" s="70" t="s">
        <v>91</v>
      </c>
      <c r="J61" s="70" t="s">
        <v>92</v>
      </c>
      <c r="K61" s="70" t="s">
        <v>268</v>
      </c>
      <c r="L61" s="53" t="s">
        <v>97</v>
      </c>
      <c r="M61" s="70">
        <v>60</v>
      </c>
      <c r="N61" s="70" t="s">
        <v>52</v>
      </c>
      <c r="O61" s="70" t="s">
        <v>53</v>
      </c>
      <c r="P61" s="70" t="s">
        <v>54</v>
      </c>
      <c r="Q61" s="70" t="s">
        <v>55</v>
      </c>
      <c r="R61" s="70" t="s">
        <v>56</v>
      </c>
      <c r="S61" s="70" t="s">
        <v>276</v>
      </c>
      <c r="T61" s="31" t="s">
        <v>270</v>
      </c>
      <c r="U61" s="31" t="s">
        <v>271</v>
      </c>
      <c r="V61" s="31" t="s">
        <v>60</v>
      </c>
      <c r="W61" s="31" t="str">
        <f>CONCATENATE(T61,"-",U61,"-",V61)</f>
        <v>Public Amenities-Recreational Amenities-</v>
      </c>
      <c r="X61" s="31" t="str">
        <f>CONCATENATE(TRIM(T61),"-",TRIM(U61),)</f>
        <v>Public Amenities-Recreational Amenities</v>
      </c>
      <c r="Y61" s="31" t="e">
        <f>VLOOKUP(W61,#REF!,2,FALSE)</f>
        <v>#REF!</v>
      </c>
      <c r="Z61" s="31" t="e">
        <f>VLOOKUP(X61,#REF!,2,FALSE)</f>
        <v>#REF!</v>
      </c>
      <c r="AA61" s="31" t="e">
        <f>VLOOKUP(W61,#REF!,2,FALSE)</f>
        <v>#REF!</v>
      </c>
      <c r="AB61" s="31" t="s">
        <v>277</v>
      </c>
      <c r="AC61" s="66" t="s">
        <v>278</v>
      </c>
      <c r="AD61" s="31" t="s">
        <v>270</v>
      </c>
      <c r="AE61" s="31" t="s">
        <v>271</v>
      </c>
      <c r="AF61" s="31" t="s">
        <v>274</v>
      </c>
      <c r="AG61" s="31"/>
      <c r="AH61" s="31"/>
      <c r="AI61" s="31" t="s">
        <v>52</v>
      </c>
      <c r="AJ61" s="31">
        <v>60</v>
      </c>
      <c r="AK61" s="71">
        <v>85714.28571428571</v>
      </c>
      <c r="AL61" s="71">
        <v>0</v>
      </c>
      <c r="AM61" s="71">
        <v>0</v>
      </c>
      <c r="AN61" s="71">
        <v>0</v>
      </c>
      <c r="AO61" s="71">
        <f>SUM(AK61:AN61)</f>
        <v>85714.28571428571</v>
      </c>
      <c r="AP61" s="29" t="s">
        <v>268</v>
      </c>
      <c r="AQ61" s="29" t="s">
        <v>266</v>
      </c>
      <c r="AR61" s="29">
        <v>60</v>
      </c>
      <c r="AS61" s="38"/>
      <c r="AT61" s="66" t="s">
        <v>279</v>
      </c>
      <c r="AU61" s="111"/>
      <c r="AV61" s="113"/>
      <c r="AX61" s="11"/>
    </row>
    <row r="62" spans="3:50" ht="51" x14ac:dyDescent="0.25">
      <c r="C62" s="58">
        <v>4878</v>
      </c>
      <c r="D62" s="70">
        <v>5003</v>
      </c>
      <c r="E62" s="53" t="s">
        <v>45</v>
      </c>
      <c r="F62" s="70" t="s">
        <v>280</v>
      </c>
      <c r="G62" s="53" t="s">
        <v>280</v>
      </c>
      <c r="H62" s="53" t="s">
        <v>281</v>
      </c>
      <c r="I62" s="70" t="s">
        <v>95</v>
      </c>
      <c r="J62" s="70" t="s">
        <v>96</v>
      </c>
      <c r="K62" s="70" t="s">
        <v>268</v>
      </c>
      <c r="L62" s="53" t="s">
        <v>97</v>
      </c>
      <c r="M62" s="70">
        <v>60</v>
      </c>
      <c r="N62" s="70" t="s">
        <v>52</v>
      </c>
      <c r="O62" s="70" t="s">
        <v>53</v>
      </c>
      <c r="P62" s="70" t="s">
        <v>54</v>
      </c>
      <c r="Q62" s="70" t="s">
        <v>55</v>
      </c>
      <c r="R62" s="70" t="s">
        <v>56</v>
      </c>
      <c r="S62" s="70" t="s">
        <v>282</v>
      </c>
      <c r="T62" s="31" t="s">
        <v>270</v>
      </c>
      <c r="U62" s="31" t="s">
        <v>271</v>
      </c>
      <c r="V62" s="31" t="s">
        <v>60</v>
      </c>
      <c r="W62" s="31" t="str">
        <f>CONCATENATE(T62,"-",U62,"-",V62)</f>
        <v>Public Amenities-Recreational Amenities-</v>
      </c>
      <c r="X62" s="31" t="str">
        <f>CONCATENATE(TRIM(T62),"-",TRIM(U62),)</f>
        <v>Public Amenities-Recreational Amenities</v>
      </c>
      <c r="Y62" s="31" t="e">
        <f>VLOOKUP(W62,#REF!,2,FALSE)</f>
        <v>#REF!</v>
      </c>
      <c r="Z62" s="31" t="e">
        <f>VLOOKUP(X62,#REF!,2,FALSE)</f>
        <v>#REF!</v>
      </c>
      <c r="AA62" s="31" t="e">
        <f>VLOOKUP(W62,#REF!,2,FALSE)</f>
        <v>#REF!</v>
      </c>
      <c r="AB62" s="31" t="s">
        <v>283</v>
      </c>
      <c r="AC62" s="66" t="s">
        <v>284</v>
      </c>
      <c r="AD62" s="31" t="s">
        <v>270</v>
      </c>
      <c r="AE62" s="31" t="s">
        <v>271</v>
      </c>
      <c r="AF62" s="31" t="s">
        <v>274</v>
      </c>
      <c r="AG62" s="31"/>
      <c r="AH62" s="31"/>
      <c r="AI62" s="31" t="s">
        <v>52</v>
      </c>
      <c r="AJ62" s="31">
        <v>60</v>
      </c>
      <c r="AK62" s="71">
        <v>0</v>
      </c>
      <c r="AL62" s="71">
        <v>0</v>
      </c>
      <c r="AM62" s="71">
        <v>0</v>
      </c>
      <c r="AN62" s="71">
        <v>14285.714285714284</v>
      </c>
      <c r="AO62" s="71">
        <f>SUM(AK62:AN62)</f>
        <v>14285.714285714284</v>
      </c>
      <c r="AP62" s="29" t="s">
        <v>268</v>
      </c>
      <c r="AQ62" s="29" t="s">
        <v>266</v>
      </c>
      <c r="AR62" s="29">
        <v>60</v>
      </c>
      <c r="AS62" s="38"/>
      <c r="AT62" s="66"/>
      <c r="AU62" s="111"/>
      <c r="AV62" s="113"/>
    </row>
    <row r="63" spans="3:50" ht="51" x14ac:dyDescent="0.25">
      <c r="C63" s="81"/>
      <c r="D63" s="31"/>
      <c r="E63" s="66"/>
      <c r="F63" s="31"/>
      <c r="G63" s="66"/>
      <c r="H63" s="31"/>
      <c r="I63" s="31"/>
      <c r="J63" s="31"/>
      <c r="K63" s="31"/>
      <c r="L63" s="66"/>
      <c r="M63" s="31"/>
      <c r="N63" s="31"/>
      <c r="O63" s="31"/>
      <c r="P63" s="31"/>
      <c r="Q63" s="31"/>
      <c r="R63" s="31"/>
      <c r="S63" s="31"/>
      <c r="T63" s="31"/>
      <c r="U63" s="31"/>
      <c r="V63" s="31"/>
      <c r="W63" s="31"/>
      <c r="X63" s="31"/>
      <c r="Y63" s="31"/>
      <c r="Z63" s="31"/>
      <c r="AA63" s="31"/>
      <c r="AB63" s="31" t="s">
        <v>285</v>
      </c>
      <c r="AC63" s="66" t="s">
        <v>286</v>
      </c>
      <c r="AD63" s="31" t="s">
        <v>270</v>
      </c>
      <c r="AE63" s="31" t="s">
        <v>271</v>
      </c>
      <c r="AF63" s="31" t="s">
        <v>274</v>
      </c>
      <c r="AG63" s="31"/>
      <c r="AH63" s="31"/>
      <c r="AI63" s="31" t="s">
        <v>52</v>
      </c>
      <c r="AJ63" s="31">
        <v>60</v>
      </c>
      <c r="AK63" s="71">
        <v>7428.5714285714284</v>
      </c>
      <c r="AL63" s="71">
        <v>0</v>
      </c>
      <c r="AM63" s="71">
        <v>0</v>
      </c>
      <c r="AN63" s="71">
        <v>0</v>
      </c>
      <c r="AO63" s="71">
        <f>SUM(AK63:AN63)</f>
        <v>7428.5714285714284</v>
      </c>
      <c r="AP63" s="29" t="s">
        <v>268</v>
      </c>
      <c r="AQ63" s="29" t="s">
        <v>266</v>
      </c>
      <c r="AR63" s="29">
        <v>60</v>
      </c>
      <c r="AS63" s="38"/>
      <c r="AT63" s="66"/>
      <c r="AU63" s="66"/>
      <c r="AV63" s="33"/>
    </row>
    <row r="64" spans="3:50" ht="13.5" thickBot="1" x14ac:dyDescent="0.3">
      <c r="C64" s="82"/>
      <c r="D64" s="73"/>
      <c r="E64" s="74"/>
      <c r="F64" s="73"/>
      <c r="G64" s="74"/>
      <c r="H64" s="73"/>
      <c r="I64" s="73"/>
      <c r="J64" s="73"/>
      <c r="K64" s="73"/>
      <c r="L64" s="74"/>
      <c r="M64" s="73"/>
      <c r="N64" s="73"/>
      <c r="O64" s="73"/>
      <c r="P64" s="73"/>
      <c r="Q64" s="73"/>
      <c r="R64" s="73"/>
      <c r="S64" s="73"/>
      <c r="T64" s="73"/>
      <c r="U64" s="73"/>
      <c r="V64" s="73"/>
      <c r="W64" s="73"/>
      <c r="X64" s="73"/>
      <c r="Y64" s="73"/>
      <c r="Z64" s="73"/>
      <c r="AA64" s="73"/>
      <c r="AB64" s="73" t="s">
        <v>287</v>
      </c>
      <c r="AC64" s="74" t="s">
        <v>288</v>
      </c>
      <c r="AD64" s="73" t="s">
        <v>270</v>
      </c>
      <c r="AE64" s="73" t="s">
        <v>271</v>
      </c>
      <c r="AF64" s="73" t="s">
        <v>289</v>
      </c>
      <c r="AG64" s="73"/>
      <c r="AH64" s="73"/>
      <c r="AI64" s="73" t="s">
        <v>52</v>
      </c>
      <c r="AJ64" s="73">
        <v>60</v>
      </c>
      <c r="AK64" s="75">
        <v>0</v>
      </c>
      <c r="AL64" s="75">
        <v>0</v>
      </c>
      <c r="AM64" s="75">
        <v>6232.3232323232323</v>
      </c>
      <c r="AN64" s="75">
        <v>0</v>
      </c>
      <c r="AO64" s="75">
        <f>SUM(AK64:AN64)</f>
        <v>6232.3232323232323</v>
      </c>
      <c r="AP64" s="34" t="s">
        <v>268</v>
      </c>
      <c r="AQ64" s="34" t="s">
        <v>266</v>
      </c>
      <c r="AR64" s="34">
        <v>60</v>
      </c>
      <c r="AS64" s="39"/>
      <c r="AT64" s="74"/>
      <c r="AU64" s="74"/>
      <c r="AV64" s="36"/>
    </row>
  </sheetData>
  <mergeCells count="33">
    <mergeCell ref="AU20:AU31"/>
    <mergeCell ref="AS42:AS43"/>
    <mergeCell ref="C7:AV7"/>
    <mergeCell ref="C59:AV59"/>
    <mergeCell ref="AT10:AT11"/>
    <mergeCell ref="AU60:AU62"/>
    <mergeCell ref="AV60:AV62"/>
    <mergeCell ref="AS45:AS55"/>
    <mergeCell ref="AT45:AT55"/>
    <mergeCell ref="AV45:AV58"/>
    <mergeCell ref="AV20:AV31"/>
    <mergeCell ref="AT20:AT31"/>
    <mergeCell ref="AS10:AS11"/>
    <mergeCell ref="AU10:AU11"/>
    <mergeCell ref="AV10:AV11"/>
    <mergeCell ref="AS13:AS18"/>
    <mergeCell ref="AT13:AT18"/>
    <mergeCell ref="AT2:AV5"/>
    <mergeCell ref="H2:AO5"/>
    <mergeCell ref="AU45:AU58"/>
    <mergeCell ref="C9:AV9"/>
    <mergeCell ref="C12:AV12"/>
    <mergeCell ref="C19:AV19"/>
    <mergeCell ref="C44:AV44"/>
    <mergeCell ref="AU13:AU18"/>
    <mergeCell ref="AV13:AV18"/>
    <mergeCell ref="AS20:AS31"/>
    <mergeCell ref="AT34:AT43"/>
    <mergeCell ref="AU34:AU43"/>
    <mergeCell ref="AV34:AV43"/>
    <mergeCell ref="AS34:AS40"/>
    <mergeCell ref="AB32:AV33"/>
    <mergeCell ref="AB41:AS41"/>
  </mergeCells>
  <printOptions gridLines="1"/>
  <pageMargins left="0.70866141732283472" right="0.70866141732283472" top="0.74803149606299213" bottom="0.74803149606299213" header="0.31496062992125984" footer="0.31496062992125984"/>
  <pageSetup paperSize="8"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AE130"/>
  <sheetViews>
    <sheetView zoomScale="85" zoomScaleNormal="85" workbookViewId="0">
      <selection activeCell="AG5" sqref="AG5"/>
    </sheetView>
  </sheetViews>
  <sheetFormatPr defaultRowHeight="12.75" x14ac:dyDescent="0.25"/>
  <cols>
    <col min="1" max="1" width="1.7109375" style="42" customWidth="1"/>
    <col min="2" max="2" width="10.28515625" style="43" customWidth="1"/>
    <col min="3" max="3" width="13.140625" style="44" hidden="1" customWidth="1"/>
    <col min="4" max="4" width="14.140625" style="43" customWidth="1"/>
    <col min="5" max="5" width="22" style="44" customWidth="1"/>
    <col min="6" max="6" width="59.5703125" style="44" hidden="1" customWidth="1"/>
    <col min="7" max="7" width="30" style="43" customWidth="1"/>
    <col min="8" max="8" width="23.140625" style="44" hidden="1" customWidth="1"/>
    <col min="9" max="9" width="48.5703125" style="44" hidden="1" customWidth="1"/>
    <col min="10" max="10" width="32.85546875" style="44" hidden="1" customWidth="1"/>
    <col min="11" max="11" width="18" style="44" customWidth="1"/>
    <col min="12" max="12" width="11.140625" style="44" hidden="1" customWidth="1"/>
    <col min="13" max="13" width="16.7109375" style="44" hidden="1" customWidth="1"/>
    <col min="14" max="14" width="45.85546875" style="44" hidden="1" customWidth="1"/>
    <col min="15" max="15" width="11.5703125" style="44" hidden="1" customWidth="1"/>
    <col min="16" max="16" width="16.85546875" style="44" hidden="1" customWidth="1"/>
    <col min="17" max="17" width="18.28515625" style="44" hidden="1" customWidth="1"/>
    <col min="18" max="18" width="21.7109375" style="44" hidden="1" customWidth="1"/>
    <col min="19" max="19" width="26" style="44" hidden="1" customWidth="1"/>
    <col min="20" max="20" width="41" style="44" hidden="1" customWidth="1"/>
    <col min="21" max="21" width="28.140625" style="44" hidden="1" customWidth="1"/>
    <col min="22" max="23" width="68.5703125" style="44" hidden="1" customWidth="1"/>
    <col min="24" max="24" width="21.140625" style="44" hidden="1" customWidth="1"/>
    <col min="25" max="25" width="23.7109375" style="44" hidden="1" customWidth="1"/>
    <col min="26" max="27" width="0" style="44" hidden="1" customWidth="1"/>
    <col min="28" max="28" width="14.85546875" style="44" customWidth="1"/>
    <col min="29" max="29" width="15.85546875" style="45" customWidth="1"/>
    <col min="30" max="30" width="12.7109375" style="43" customWidth="1"/>
    <col min="31" max="31" width="12.5703125" style="43" customWidth="1"/>
    <col min="32" max="16384" width="9.140625" style="42"/>
  </cols>
  <sheetData>
    <row r="1" spans="2:31" ht="13.5" thickBot="1" x14ac:dyDescent="0.3"/>
    <row r="2" spans="2:31" ht="17.25" customHeight="1" thickBot="1" x14ac:dyDescent="0.3">
      <c r="B2" s="119" t="s">
        <v>548</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1"/>
    </row>
    <row r="3" spans="2:31" s="28" customFormat="1" ht="38.25" x14ac:dyDescent="0.25">
      <c r="B3" s="46" t="s">
        <v>0</v>
      </c>
      <c r="C3" s="47" t="s">
        <v>1</v>
      </c>
      <c r="D3" s="47" t="s">
        <v>2</v>
      </c>
      <c r="E3" s="47" t="s">
        <v>3</v>
      </c>
      <c r="F3" s="47" t="s">
        <v>4</v>
      </c>
      <c r="G3" s="47" t="s">
        <v>5</v>
      </c>
      <c r="H3" s="47" t="s">
        <v>6</v>
      </c>
      <c r="I3" s="47" t="s">
        <v>7</v>
      </c>
      <c r="J3" s="47" t="s">
        <v>8</v>
      </c>
      <c r="K3" s="47" t="s">
        <v>9</v>
      </c>
      <c r="L3" s="48" t="s">
        <v>10</v>
      </c>
      <c r="M3" s="48" t="s">
        <v>11</v>
      </c>
      <c r="N3" s="48" t="s">
        <v>12</v>
      </c>
      <c r="O3" s="48" t="s">
        <v>13</v>
      </c>
      <c r="P3" s="48" t="s">
        <v>14</v>
      </c>
      <c r="Q3" s="48" t="s">
        <v>15</v>
      </c>
      <c r="R3" s="48" t="s">
        <v>16</v>
      </c>
      <c r="S3" s="48" t="s">
        <v>17</v>
      </c>
      <c r="T3" s="48" t="s">
        <v>18</v>
      </c>
      <c r="U3" s="48" t="s">
        <v>19</v>
      </c>
      <c r="V3" s="48" t="s">
        <v>20</v>
      </c>
      <c r="W3" s="48" t="s">
        <v>21</v>
      </c>
      <c r="X3" s="49" t="s">
        <v>22</v>
      </c>
      <c r="Y3" s="49" t="s">
        <v>23</v>
      </c>
      <c r="Z3" s="49" t="s">
        <v>24</v>
      </c>
      <c r="AA3" s="49" t="s">
        <v>25</v>
      </c>
      <c r="AB3" s="50" t="s">
        <v>481</v>
      </c>
      <c r="AC3" s="51" t="s">
        <v>480</v>
      </c>
      <c r="AD3" s="47" t="s">
        <v>26</v>
      </c>
      <c r="AE3" s="52" t="s">
        <v>27</v>
      </c>
    </row>
    <row r="4" spans="2:31" s="13" customFormat="1" ht="24" customHeight="1" x14ac:dyDescent="0.25">
      <c r="B4" s="136" t="s">
        <v>492</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8"/>
    </row>
    <row r="5" spans="2:31" ht="38.25" x14ac:dyDescent="0.25">
      <c r="B5" s="58">
        <v>3796</v>
      </c>
      <c r="C5" s="53">
        <v>5000</v>
      </c>
      <c r="D5" s="53" t="s">
        <v>45</v>
      </c>
      <c r="E5" s="53" t="s">
        <v>290</v>
      </c>
      <c r="F5" s="53"/>
      <c r="G5" s="53" t="s">
        <v>291</v>
      </c>
      <c r="H5" s="53" t="s">
        <v>114</v>
      </c>
      <c r="I5" s="53" t="s">
        <v>115</v>
      </c>
      <c r="J5" s="53" t="s">
        <v>292</v>
      </c>
      <c r="K5" s="53" t="s">
        <v>293</v>
      </c>
      <c r="L5" s="53">
        <v>60</v>
      </c>
      <c r="M5" s="53" t="e">
        <v>#VALUE!</v>
      </c>
      <c r="N5" s="53" t="s">
        <v>53</v>
      </c>
      <c r="O5" s="53" t="e">
        <f t="shared" ref="O5:O9" si="0">M5*100000</f>
        <v>#VALUE!</v>
      </c>
      <c r="P5" s="53" t="s">
        <v>55</v>
      </c>
      <c r="Q5" s="53" t="s">
        <v>56</v>
      </c>
      <c r="R5" s="53" t="s">
        <v>294</v>
      </c>
      <c r="S5" s="54" t="s">
        <v>58</v>
      </c>
      <c r="T5" s="54" t="s">
        <v>295</v>
      </c>
      <c r="U5" s="54" t="s">
        <v>60</v>
      </c>
      <c r="V5" s="54" t="str">
        <f t="shared" ref="V5:V68" si="1">CONCATENATE(S5,"-",T5,"-",U5)</f>
        <v>Community Infrastructure-Heritage Sites-</v>
      </c>
      <c r="W5" s="54" t="str">
        <f t="shared" ref="W5:W70" si="2">CONCATENATE(TRIM(S5),"-",TRIM(T5),)</f>
        <v>Community Infrastructure-Heritage Sites</v>
      </c>
      <c r="X5" s="54" t="e">
        <f>VLOOKUP(V5,#REF!,2,FALSE)</f>
        <v>#REF!</v>
      </c>
      <c r="Y5" s="54" t="e">
        <f>VLOOKUP(W5,#REF!,2,FALSE)</f>
        <v>#REF!</v>
      </c>
      <c r="Z5" s="54" t="e">
        <f>VLOOKUP(V5,#REF!,2,FALSE)</f>
        <v>#REF!</v>
      </c>
      <c r="AA5" s="54">
        <v>60</v>
      </c>
      <c r="AB5" s="132" t="s">
        <v>477</v>
      </c>
      <c r="AC5" s="132" t="s">
        <v>477</v>
      </c>
      <c r="AD5" s="132" t="s">
        <v>56</v>
      </c>
      <c r="AE5" s="140" t="s">
        <v>56</v>
      </c>
    </row>
    <row r="6" spans="2:31" ht="38.25" x14ac:dyDescent="0.25">
      <c r="B6" s="58">
        <v>3811</v>
      </c>
      <c r="C6" s="53">
        <v>5000</v>
      </c>
      <c r="D6" s="53" t="s">
        <v>45</v>
      </c>
      <c r="E6" s="53" t="s">
        <v>290</v>
      </c>
      <c r="F6" s="53"/>
      <c r="G6" s="53" t="s">
        <v>296</v>
      </c>
      <c r="H6" s="53" t="s">
        <v>133</v>
      </c>
      <c r="I6" s="53" t="s">
        <v>134</v>
      </c>
      <c r="J6" s="53" t="s">
        <v>292</v>
      </c>
      <c r="K6" s="53" t="s">
        <v>293</v>
      </c>
      <c r="L6" s="53">
        <v>6000000</v>
      </c>
      <c r="M6" s="53" t="e">
        <v>#VALUE!</v>
      </c>
      <c r="N6" s="53" t="s">
        <v>53</v>
      </c>
      <c r="O6" s="53" t="e">
        <f>K6*100000</f>
        <v>#VALUE!</v>
      </c>
      <c r="P6" s="53" t="s">
        <v>55</v>
      </c>
      <c r="Q6" s="53" t="s">
        <v>56</v>
      </c>
      <c r="R6" s="53" t="s">
        <v>297</v>
      </c>
      <c r="S6" s="54" t="s">
        <v>58</v>
      </c>
      <c r="T6" s="54" t="s">
        <v>295</v>
      </c>
      <c r="U6" s="54" t="s">
        <v>60</v>
      </c>
      <c r="V6" s="54" t="str">
        <f t="shared" si="1"/>
        <v>Community Infrastructure-Heritage Sites-</v>
      </c>
      <c r="W6" s="54" t="str">
        <f t="shared" si="2"/>
        <v>Community Infrastructure-Heritage Sites</v>
      </c>
      <c r="X6" s="54" t="e">
        <f>VLOOKUP(V6,#REF!,2,FALSE)</f>
        <v>#REF!</v>
      </c>
      <c r="Y6" s="54" t="e">
        <f>VLOOKUP(W6,#REF!,2,FALSE)</f>
        <v>#REF!</v>
      </c>
      <c r="Z6" s="54" t="e">
        <f>VLOOKUP(V6,#REF!,2,FALSE)</f>
        <v>#REF!</v>
      </c>
      <c r="AA6" s="54">
        <v>60</v>
      </c>
      <c r="AB6" s="133"/>
      <c r="AC6" s="133"/>
      <c r="AD6" s="133"/>
      <c r="AE6" s="135"/>
    </row>
    <row r="7" spans="2:31" ht="39" thickBot="1" x14ac:dyDescent="0.3">
      <c r="B7" s="59">
        <v>4910</v>
      </c>
      <c r="C7" s="40">
        <v>5000</v>
      </c>
      <c r="D7" s="40" t="s">
        <v>45</v>
      </c>
      <c r="E7" s="40" t="s">
        <v>290</v>
      </c>
      <c r="F7" s="40"/>
      <c r="G7" s="40" t="s">
        <v>298</v>
      </c>
      <c r="H7" s="40" t="s">
        <v>161</v>
      </c>
      <c r="I7" s="40" t="s">
        <v>162</v>
      </c>
      <c r="J7" s="40" t="s">
        <v>292</v>
      </c>
      <c r="K7" s="40" t="s">
        <v>299</v>
      </c>
      <c r="L7" s="40">
        <v>60</v>
      </c>
      <c r="M7" s="40" t="e">
        <v>#VALUE!</v>
      </c>
      <c r="N7" s="40" t="s">
        <v>53</v>
      </c>
      <c r="O7" s="40" t="e">
        <f t="shared" si="0"/>
        <v>#VALUE!</v>
      </c>
      <c r="P7" s="40" t="s">
        <v>55</v>
      </c>
      <c r="Q7" s="40" t="s">
        <v>56</v>
      </c>
      <c r="R7" s="40" t="s">
        <v>300</v>
      </c>
      <c r="S7" s="41" t="s">
        <v>58</v>
      </c>
      <c r="T7" s="41" t="s">
        <v>295</v>
      </c>
      <c r="U7" s="41" t="s">
        <v>60</v>
      </c>
      <c r="V7" s="41" t="str">
        <f t="shared" si="1"/>
        <v>Community Infrastructure-Heritage Sites-</v>
      </c>
      <c r="W7" s="41" t="str">
        <f t="shared" si="2"/>
        <v>Community Infrastructure-Heritage Sites</v>
      </c>
      <c r="X7" s="41" t="e">
        <f>VLOOKUP(V7,#REF!,2,FALSE)</f>
        <v>#REF!</v>
      </c>
      <c r="Y7" s="41" t="e">
        <f>VLOOKUP(W7,#REF!,2,FALSE)</f>
        <v>#REF!</v>
      </c>
      <c r="Z7" s="41" t="e">
        <f>VLOOKUP(V7,#REF!,2,FALSE)</f>
        <v>#REF!</v>
      </c>
      <c r="AA7" s="41">
        <v>60</v>
      </c>
      <c r="AB7" s="139"/>
      <c r="AC7" s="139"/>
      <c r="AD7" s="139"/>
      <c r="AE7" s="141"/>
    </row>
    <row r="8" spans="2:31" ht="18.75" customHeight="1" x14ac:dyDescent="0.25">
      <c r="B8" s="97" t="s">
        <v>493</v>
      </c>
      <c r="C8" s="98"/>
      <c r="D8" s="98"/>
      <c r="E8" s="98"/>
      <c r="F8" s="98"/>
      <c r="G8" s="98"/>
      <c r="H8" s="98"/>
      <c r="I8" s="98"/>
      <c r="J8" s="98"/>
      <c r="K8" s="98"/>
      <c r="L8" s="98"/>
      <c r="M8" s="98"/>
      <c r="N8" s="98"/>
      <c r="O8" s="98"/>
      <c r="P8" s="98"/>
      <c r="Q8" s="98"/>
      <c r="R8" s="98"/>
      <c r="S8" s="98"/>
      <c r="T8" s="98"/>
      <c r="U8" s="98"/>
      <c r="V8" s="98"/>
      <c r="W8" s="98"/>
      <c r="X8" s="98"/>
      <c r="Y8" s="98"/>
      <c r="Z8" s="98"/>
      <c r="AA8" s="98"/>
      <c r="AB8" s="98"/>
      <c r="AC8" s="98"/>
      <c r="AD8" s="98"/>
      <c r="AE8" s="99"/>
    </row>
    <row r="9" spans="2:31" ht="177.75" customHeight="1" thickBot="1" x14ac:dyDescent="0.3">
      <c r="B9" s="59">
        <v>3187</v>
      </c>
      <c r="C9" s="40">
        <v>20000</v>
      </c>
      <c r="D9" s="40" t="s">
        <v>56</v>
      </c>
      <c r="E9" s="40" t="s">
        <v>301</v>
      </c>
      <c r="F9" s="40" t="s">
        <v>302</v>
      </c>
      <c r="G9" s="40" t="s">
        <v>483</v>
      </c>
      <c r="H9" s="40" t="s">
        <v>190</v>
      </c>
      <c r="I9" s="40" t="s">
        <v>191</v>
      </c>
      <c r="J9" s="40" t="s">
        <v>303</v>
      </c>
      <c r="K9" s="40" t="s">
        <v>510</v>
      </c>
      <c r="L9" s="40">
        <v>60</v>
      </c>
      <c r="M9" s="40" t="e">
        <v>#VALUE!</v>
      </c>
      <c r="N9" s="40" t="s">
        <v>304</v>
      </c>
      <c r="O9" s="40" t="e">
        <f t="shared" si="0"/>
        <v>#VALUE!</v>
      </c>
      <c r="P9" s="40" t="s">
        <v>55</v>
      </c>
      <c r="Q9" s="40" t="s">
        <v>56</v>
      </c>
      <c r="R9" s="40" t="s">
        <v>305</v>
      </c>
      <c r="S9" s="41" t="s">
        <v>303</v>
      </c>
      <c r="T9" s="41" t="s">
        <v>306</v>
      </c>
      <c r="U9" s="41" t="s">
        <v>60</v>
      </c>
      <c r="V9" s="41" t="str">
        <f t="shared" si="1"/>
        <v>Electricity &amp; Power-Electrical Poles - M &amp; D works-</v>
      </c>
      <c r="W9" s="41" t="str">
        <f t="shared" si="2"/>
        <v>Electricity &amp; Power-Electrical Poles - M &amp; D works</v>
      </c>
      <c r="X9" s="41" t="e">
        <f>VLOOKUP(V9,#REF!,2,FALSE)</f>
        <v>#REF!</v>
      </c>
      <c r="Y9" s="41" t="e">
        <f>VLOOKUP(W9,#REF!,2,FALSE)</f>
        <v>#REF!</v>
      </c>
      <c r="Z9" s="41" t="e">
        <f>VLOOKUP(V9,#REF!,2,FALSE)</f>
        <v>#REF!</v>
      </c>
      <c r="AA9" s="41">
        <v>60</v>
      </c>
      <c r="AB9" s="41" t="s">
        <v>477</v>
      </c>
      <c r="AC9" s="41" t="s">
        <v>540</v>
      </c>
      <c r="AD9" s="41" t="s">
        <v>482</v>
      </c>
      <c r="AE9" s="60" t="s">
        <v>541</v>
      </c>
    </row>
    <row r="10" spans="2:31" ht="31.5" customHeight="1" x14ac:dyDescent="0.25">
      <c r="B10" s="97" t="s">
        <v>494</v>
      </c>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9"/>
    </row>
    <row r="11" spans="2:31" ht="63.75" customHeight="1" x14ac:dyDescent="0.25">
      <c r="B11" s="58">
        <v>4929</v>
      </c>
      <c r="C11" s="53">
        <v>5000</v>
      </c>
      <c r="D11" s="53" t="s">
        <v>45</v>
      </c>
      <c r="E11" s="53" t="s">
        <v>307</v>
      </c>
      <c r="F11" s="53"/>
      <c r="G11" s="53" t="s">
        <v>308</v>
      </c>
      <c r="H11" s="53" t="s">
        <v>172</v>
      </c>
      <c r="I11" s="53" t="s">
        <v>173</v>
      </c>
      <c r="J11" s="53" t="s">
        <v>268</v>
      </c>
      <c r="K11" s="53" t="s">
        <v>309</v>
      </c>
      <c r="L11" s="53">
        <v>60</v>
      </c>
      <c r="M11" s="53" t="s">
        <v>52</v>
      </c>
      <c r="N11" s="53" t="s">
        <v>53</v>
      </c>
      <c r="O11" s="53" t="s">
        <v>54</v>
      </c>
      <c r="P11" s="53" t="s">
        <v>55</v>
      </c>
      <c r="Q11" s="53" t="s">
        <v>56</v>
      </c>
      <c r="R11" s="53" t="s">
        <v>310</v>
      </c>
      <c r="S11" s="54" t="s">
        <v>268</v>
      </c>
      <c r="T11" s="54" t="s">
        <v>311</v>
      </c>
      <c r="U11" s="54" t="s">
        <v>60</v>
      </c>
      <c r="V11" s="54" t="str">
        <f t="shared" si="1"/>
        <v>Environment-Green Cover-</v>
      </c>
      <c r="W11" s="54" t="str">
        <f t="shared" si="2"/>
        <v>Environment-Green Cover</v>
      </c>
      <c r="X11" s="54" t="e">
        <f>VLOOKUP(V11,#REF!,2,FALSE)</f>
        <v>#REF!</v>
      </c>
      <c r="Y11" s="54" t="e">
        <f>VLOOKUP(W11,#REF!,2,FALSE)</f>
        <v>#REF!</v>
      </c>
      <c r="Z11" s="54" t="e">
        <f>VLOOKUP(V11,#REF!,2,FALSE)</f>
        <v>#REF!</v>
      </c>
      <c r="AA11" s="54">
        <v>60</v>
      </c>
      <c r="AB11" s="132" t="s">
        <v>542</v>
      </c>
      <c r="AC11" s="132" t="s">
        <v>547</v>
      </c>
      <c r="AD11" s="110" t="s">
        <v>484</v>
      </c>
      <c r="AE11" s="142">
        <v>42551</v>
      </c>
    </row>
    <row r="12" spans="2:31" ht="89.25" customHeight="1" thickBot="1" x14ac:dyDescent="0.3">
      <c r="B12" s="59">
        <v>4941</v>
      </c>
      <c r="C12" s="40">
        <v>5000</v>
      </c>
      <c r="D12" s="40" t="s">
        <v>45</v>
      </c>
      <c r="E12" s="40" t="s">
        <v>307</v>
      </c>
      <c r="F12" s="40"/>
      <c r="G12" s="40" t="s">
        <v>312</v>
      </c>
      <c r="H12" s="40" t="s">
        <v>177</v>
      </c>
      <c r="I12" s="40" t="s">
        <v>178</v>
      </c>
      <c r="J12" s="40" t="s">
        <v>268</v>
      </c>
      <c r="K12" s="40" t="s">
        <v>313</v>
      </c>
      <c r="L12" s="40">
        <v>60</v>
      </c>
      <c r="M12" s="40" t="s">
        <v>52</v>
      </c>
      <c r="N12" s="40" t="s">
        <v>53</v>
      </c>
      <c r="O12" s="40" t="s">
        <v>54</v>
      </c>
      <c r="P12" s="40" t="s">
        <v>55</v>
      </c>
      <c r="Q12" s="40" t="s">
        <v>56</v>
      </c>
      <c r="R12" s="40" t="s">
        <v>314</v>
      </c>
      <c r="S12" s="41" t="s">
        <v>268</v>
      </c>
      <c r="T12" s="41" t="s">
        <v>311</v>
      </c>
      <c r="U12" s="41" t="s">
        <v>60</v>
      </c>
      <c r="V12" s="41" t="str">
        <f t="shared" si="1"/>
        <v>Environment-Green Cover-</v>
      </c>
      <c r="W12" s="41" t="str">
        <f t="shared" si="2"/>
        <v>Environment-Green Cover</v>
      </c>
      <c r="X12" s="41" t="e">
        <f>VLOOKUP(V12,#REF!,2,FALSE)</f>
        <v>#REF!</v>
      </c>
      <c r="Y12" s="41" t="e">
        <f>VLOOKUP(W12,#REF!,2,FALSE)</f>
        <v>#REF!</v>
      </c>
      <c r="Z12" s="41" t="e">
        <f>VLOOKUP(V12,#REF!,2,FALSE)</f>
        <v>#REF!</v>
      </c>
      <c r="AA12" s="41">
        <v>60</v>
      </c>
      <c r="AB12" s="133"/>
      <c r="AC12" s="133"/>
      <c r="AD12" s="132"/>
      <c r="AE12" s="135"/>
    </row>
    <row r="13" spans="2:31" ht="38.25" customHeight="1" x14ac:dyDescent="0.25">
      <c r="B13" s="97" t="s">
        <v>495</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9"/>
    </row>
    <row r="14" spans="2:31" ht="102.75" thickBot="1" x14ac:dyDescent="0.3">
      <c r="B14" s="59">
        <v>4930</v>
      </c>
      <c r="C14" s="40">
        <v>5000</v>
      </c>
      <c r="D14" s="40" t="s">
        <v>45</v>
      </c>
      <c r="E14" s="40" t="s">
        <v>315</v>
      </c>
      <c r="F14" s="40" t="s">
        <v>315</v>
      </c>
      <c r="G14" s="40" t="s">
        <v>316</v>
      </c>
      <c r="H14" s="40" t="s">
        <v>172</v>
      </c>
      <c r="I14" s="40" t="s">
        <v>173</v>
      </c>
      <c r="J14" s="40" t="s">
        <v>268</v>
      </c>
      <c r="K14" s="40" t="s">
        <v>317</v>
      </c>
      <c r="L14" s="40">
        <v>60</v>
      </c>
      <c r="M14" s="40" t="s">
        <v>52</v>
      </c>
      <c r="N14" s="40" t="s">
        <v>53</v>
      </c>
      <c r="O14" s="40" t="s">
        <v>54</v>
      </c>
      <c r="P14" s="40" t="s">
        <v>55</v>
      </c>
      <c r="Q14" s="40" t="s">
        <v>56</v>
      </c>
      <c r="R14" s="40" t="s">
        <v>318</v>
      </c>
      <c r="S14" s="41" t="s">
        <v>270</v>
      </c>
      <c r="T14" s="41" t="s">
        <v>319</v>
      </c>
      <c r="U14" s="41" t="s">
        <v>320</v>
      </c>
      <c r="V14" s="41" t="str">
        <f t="shared" si="1"/>
        <v>Public Amenities-Lakes-Lake M&amp;D Works</v>
      </c>
      <c r="W14" s="41" t="str">
        <f t="shared" si="2"/>
        <v>Public Amenities-Lakes</v>
      </c>
      <c r="X14" s="41" t="e">
        <f>VLOOKUP(V14,#REF!,2,FALSE)</f>
        <v>#REF!</v>
      </c>
      <c r="Y14" s="41" t="e">
        <f>VLOOKUP(W14,#REF!,2,FALSE)</f>
        <v>#REF!</v>
      </c>
      <c r="Z14" s="41" t="e">
        <f>VLOOKUP(V14,#REF!,2,FALSE)</f>
        <v>#REF!</v>
      </c>
      <c r="AA14" s="41">
        <v>60</v>
      </c>
      <c r="AB14" s="41" t="s">
        <v>485</v>
      </c>
      <c r="AC14" s="41" t="s">
        <v>321</v>
      </c>
      <c r="AD14" s="41" t="s">
        <v>485</v>
      </c>
      <c r="AE14" s="61" t="s">
        <v>485</v>
      </c>
    </row>
    <row r="15" spans="2:31" ht="51.75" customHeight="1" x14ac:dyDescent="0.25">
      <c r="B15" s="100" t="s">
        <v>496</v>
      </c>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2"/>
    </row>
    <row r="16" spans="2:31" ht="127.5" customHeight="1" x14ac:dyDescent="0.25">
      <c r="B16" s="58">
        <v>3799</v>
      </c>
      <c r="C16" s="53">
        <v>5000</v>
      </c>
      <c r="D16" s="53" t="s">
        <v>45</v>
      </c>
      <c r="E16" s="53" t="s">
        <v>323</v>
      </c>
      <c r="F16" s="53"/>
      <c r="G16" s="53" t="s">
        <v>323</v>
      </c>
      <c r="H16" s="53" t="s">
        <v>119</v>
      </c>
      <c r="I16" s="53" t="s">
        <v>120</v>
      </c>
      <c r="J16" s="53" t="s">
        <v>324</v>
      </c>
      <c r="K16" s="53" t="s">
        <v>293</v>
      </c>
      <c r="L16" s="53">
        <v>60</v>
      </c>
      <c r="M16" s="53" t="s">
        <v>52</v>
      </c>
      <c r="N16" s="53" t="s">
        <v>325</v>
      </c>
      <c r="O16" s="53" t="s">
        <v>54</v>
      </c>
      <c r="P16" s="53" t="s">
        <v>55</v>
      </c>
      <c r="Q16" s="53" t="s">
        <v>56</v>
      </c>
      <c r="R16" s="53" t="s">
        <v>326</v>
      </c>
      <c r="S16" s="54" t="s">
        <v>327</v>
      </c>
      <c r="T16" s="54" t="s">
        <v>60</v>
      </c>
      <c r="U16" s="54" t="s">
        <v>60</v>
      </c>
      <c r="V16" s="54" t="str">
        <f t="shared" si="1"/>
        <v>Safety &amp; Crime--</v>
      </c>
      <c r="W16" s="54" t="str">
        <f t="shared" si="2"/>
        <v>Safety &amp; Crime-</v>
      </c>
      <c r="X16" s="54" t="e">
        <f>VLOOKUP(V16,#REF!,2,FALSE)</f>
        <v>#REF!</v>
      </c>
      <c r="Y16" s="54" t="e">
        <f>VLOOKUP(W16,#REF!,2,FALSE)</f>
        <v>#REF!</v>
      </c>
      <c r="Z16" s="54" t="e">
        <f>VLOOKUP(V16,#REF!,2,FALSE)</f>
        <v>#REF!</v>
      </c>
      <c r="AA16" s="54">
        <v>60</v>
      </c>
      <c r="AB16" s="143" t="s">
        <v>322</v>
      </c>
      <c r="AC16" s="144"/>
      <c r="AD16" s="110" t="s">
        <v>511</v>
      </c>
      <c r="AE16" s="150" t="s">
        <v>485</v>
      </c>
    </row>
    <row r="17" spans="2:31" ht="25.5" x14ac:dyDescent="0.25">
      <c r="B17" s="58">
        <v>3800</v>
      </c>
      <c r="C17" s="53">
        <v>5000</v>
      </c>
      <c r="D17" s="53" t="s">
        <v>45</v>
      </c>
      <c r="E17" s="53" t="s">
        <v>328</v>
      </c>
      <c r="F17" s="53" t="s">
        <v>328</v>
      </c>
      <c r="G17" s="53" t="s">
        <v>329</v>
      </c>
      <c r="H17" s="53" t="s">
        <v>119</v>
      </c>
      <c r="I17" s="53" t="s">
        <v>120</v>
      </c>
      <c r="J17" s="53" t="s">
        <v>324</v>
      </c>
      <c r="K17" s="53" t="s">
        <v>293</v>
      </c>
      <c r="L17" s="53">
        <v>60</v>
      </c>
      <c r="M17" s="53" t="s">
        <v>52</v>
      </c>
      <c r="N17" s="53" t="s">
        <v>53</v>
      </c>
      <c r="O17" s="53" t="s">
        <v>54</v>
      </c>
      <c r="P17" s="53" t="s">
        <v>55</v>
      </c>
      <c r="Q17" s="53" t="s">
        <v>56</v>
      </c>
      <c r="R17" s="53" t="s">
        <v>330</v>
      </c>
      <c r="S17" s="54" t="s">
        <v>327</v>
      </c>
      <c r="T17" s="54" t="s">
        <v>60</v>
      </c>
      <c r="U17" s="54" t="s">
        <v>60</v>
      </c>
      <c r="V17" s="54" t="str">
        <f t="shared" si="1"/>
        <v>Safety &amp; Crime--</v>
      </c>
      <c r="W17" s="54" t="str">
        <f t="shared" si="2"/>
        <v>Safety &amp; Crime-</v>
      </c>
      <c r="X17" s="54" t="e">
        <f>VLOOKUP(V17,#REF!,2,FALSE)</f>
        <v>#REF!</v>
      </c>
      <c r="Y17" s="54" t="e">
        <f>VLOOKUP(W17,#REF!,2,FALSE)</f>
        <v>#REF!</v>
      </c>
      <c r="Z17" s="54" t="e">
        <f>VLOOKUP(V17,#REF!,2,FALSE)</f>
        <v>#REF!</v>
      </c>
      <c r="AA17" s="54">
        <v>60</v>
      </c>
      <c r="AB17" s="145"/>
      <c r="AC17" s="146"/>
      <c r="AD17" s="110"/>
      <c r="AE17" s="150"/>
    </row>
    <row r="18" spans="2:31" ht="63.75" x14ac:dyDescent="0.25">
      <c r="B18" s="58">
        <v>3812</v>
      </c>
      <c r="C18" s="53">
        <v>5000</v>
      </c>
      <c r="D18" s="53" t="s">
        <v>45</v>
      </c>
      <c r="E18" s="53" t="s">
        <v>323</v>
      </c>
      <c r="F18" s="53"/>
      <c r="G18" s="53" t="s">
        <v>331</v>
      </c>
      <c r="H18" s="53" t="s">
        <v>133</v>
      </c>
      <c r="I18" s="53" t="s">
        <v>134</v>
      </c>
      <c r="J18" s="53" t="s">
        <v>324</v>
      </c>
      <c r="K18" s="53" t="s">
        <v>51</v>
      </c>
      <c r="L18" s="53">
        <v>60</v>
      </c>
      <c r="M18" s="53" t="s">
        <v>52</v>
      </c>
      <c r="N18" s="53" t="s">
        <v>325</v>
      </c>
      <c r="O18" s="53" t="s">
        <v>54</v>
      </c>
      <c r="P18" s="53" t="s">
        <v>55</v>
      </c>
      <c r="Q18" s="53" t="s">
        <v>56</v>
      </c>
      <c r="R18" s="53" t="s">
        <v>332</v>
      </c>
      <c r="S18" s="54" t="s">
        <v>327</v>
      </c>
      <c r="T18" s="54" t="s">
        <v>60</v>
      </c>
      <c r="U18" s="54" t="s">
        <v>60</v>
      </c>
      <c r="V18" s="54" t="str">
        <f t="shared" si="1"/>
        <v>Safety &amp; Crime--</v>
      </c>
      <c r="W18" s="54" t="str">
        <f t="shared" si="2"/>
        <v>Safety &amp; Crime-</v>
      </c>
      <c r="X18" s="54" t="e">
        <f>VLOOKUP(V18,#REF!,2,FALSE)</f>
        <v>#REF!</v>
      </c>
      <c r="Y18" s="54" t="e">
        <f>VLOOKUP(W18,#REF!,2,FALSE)</f>
        <v>#REF!</v>
      </c>
      <c r="Z18" s="54" t="e">
        <f>VLOOKUP(V18,#REF!,2,FALSE)</f>
        <v>#REF!</v>
      </c>
      <c r="AA18" s="54">
        <v>60</v>
      </c>
      <c r="AB18" s="145"/>
      <c r="AC18" s="146"/>
      <c r="AD18" s="110"/>
      <c r="AE18" s="150"/>
    </row>
    <row r="19" spans="2:31" ht="38.25" x14ac:dyDescent="0.25">
      <c r="B19" s="58">
        <v>3814</v>
      </c>
      <c r="C19" s="53">
        <v>5000</v>
      </c>
      <c r="D19" s="53" t="s">
        <v>45</v>
      </c>
      <c r="E19" s="53" t="s">
        <v>328</v>
      </c>
      <c r="F19" s="53" t="s">
        <v>328</v>
      </c>
      <c r="G19" s="53" t="s">
        <v>333</v>
      </c>
      <c r="H19" s="53" t="s">
        <v>138</v>
      </c>
      <c r="I19" s="53" t="s">
        <v>139</v>
      </c>
      <c r="J19" s="53" t="s">
        <v>324</v>
      </c>
      <c r="K19" s="53" t="s">
        <v>334</v>
      </c>
      <c r="L19" s="53">
        <v>60</v>
      </c>
      <c r="M19" s="53" t="s">
        <v>52</v>
      </c>
      <c r="N19" s="53" t="s">
        <v>53</v>
      </c>
      <c r="O19" s="53" t="s">
        <v>54</v>
      </c>
      <c r="P19" s="53" t="s">
        <v>55</v>
      </c>
      <c r="Q19" s="53" t="s">
        <v>56</v>
      </c>
      <c r="R19" s="53" t="s">
        <v>335</v>
      </c>
      <c r="S19" s="54" t="s">
        <v>327</v>
      </c>
      <c r="T19" s="54" t="s">
        <v>60</v>
      </c>
      <c r="U19" s="54" t="s">
        <v>60</v>
      </c>
      <c r="V19" s="54" t="str">
        <f t="shared" si="1"/>
        <v>Safety &amp; Crime--</v>
      </c>
      <c r="W19" s="54" t="str">
        <f t="shared" si="2"/>
        <v>Safety &amp; Crime-</v>
      </c>
      <c r="X19" s="54" t="e">
        <f>VLOOKUP(V19,#REF!,2,FALSE)</f>
        <v>#REF!</v>
      </c>
      <c r="Y19" s="54" t="e">
        <f>VLOOKUP(W19,#REF!,2,FALSE)</f>
        <v>#REF!</v>
      </c>
      <c r="Z19" s="54" t="e">
        <f>VLOOKUP(V19,#REF!,2,FALSE)</f>
        <v>#REF!</v>
      </c>
      <c r="AA19" s="54">
        <v>60</v>
      </c>
      <c r="AB19" s="145"/>
      <c r="AC19" s="146"/>
      <c r="AD19" s="110"/>
      <c r="AE19" s="150"/>
    </row>
    <row r="20" spans="2:31" ht="38.25" x14ac:dyDescent="0.25">
      <c r="B20" s="58">
        <v>3819</v>
      </c>
      <c r="C20" s="53">
        <v>5000</v>
      </c>
      <c r="D20" s="53" t="s">
        <v>45</v>
      </c>
      <c r="E20" s="53" t="s">
        <v>336</v>
      </c>
      <c r="F20" s="53" t="s">
        <v>336</v>
      </c>
      <c r="G20" s="53" t="s">
        <v>337</v>
      </c>
      <c r="H20" s="53" t="s">
        <v>68</v>
      </c>
      <c r="I20" s="53" t="s">
        <v>69</v>
      </c>
      <c r="J20" s="53" t="s">
        <v>324</v>
      </c>
      <c r="K20" s="53" t="s">
        <v>51</v>
      </c>
      <c r="L20" s="53">
        <v>60</v>
      </c>
      <c r="M20" s="53" t="s">
        <v>52</v>
      </c>
      <c r="N20" s="53" t="s">
        <v>325</v>
      </c>
      <c r="O20" s="53" t="s">
        <v>54</v>
      </c>
      <c r="P20" s="53" t="s">
        <v>55</v>
      </c>
      <c r="Q20" s="53" t="s">
        <v>56</v>
      </c>
      <c r="R20" s="53" t="s">
        <v>338</v>
      </c>
      <c r="S20" s="54" t="s">
        <v>327</v>
      </c>
      <c r="T20" s="54" t="s">
        <v>60</v>
      </c>
      <c r="U20" s="54" t="s">
        <v>60</v>
      </c>
      <c r="V20" s="54" t="str">
        <f t="shared" si="1"/>
        <v>Safety &amp; Crime--</v>
      </c>
      <c r="W20" s="54" t="str">
        <f t="shared" si="2"/>
        <v>Safety &amp; Crime-</v>
      </c>
      <c r="X20" s="54" t="e">
        <f>VLOOKUP(V20,#REF!,2,FALSE)</f>
        <v>#REF!</v>
      </c>
      <c r="Y20" s="54" t="e">
        <f>VLOOKUP(W20,#REF!,2,FALSE)</f>
        <v>#REF!</v>
      </c>
      <c r="Z20" s="54" t="e">
        <f>VLOOKUP(V20,#REF!,2,FALSE)</f>
        <v>#REF!</v>
      </c>
      <c r="AA20" s="54">
        <v>60</v>
      </c>
      <c r="AB20" s="145"/>
      <c r="AC20" s="146"/>
      <c r="AD20" s="110"/>
      <c r="AE20" s="150"/>
    </row>
    <row r="21" spans="2:31" ht="51" x14ac:dyDescent="0.25">
      <c r="B21" s="58">
        <v>3835</v>
      </c>
      <c r="C21" s="53">
        <v>5000</v>
      </c>
      <c r="D21" s="53" t="s">
        <v>45</v>
      </c>
      <c r="E21" s="53" t="s">
        <v>323</v>
      </c>
      <c r="F21" s="53"/>
      <c r="G21" s="53" t="s">
        <v>339</v>
      </c>
      <c r="H21" s="53" t="s">
        <v>153</v>
      </c>
      <c r="I21" s="53" t="s">
        <v>154</v>
      </c>
      <c r="J21" s="53" t="s">
        <v>324</v>
      </c>
      <c r="K21" s="53" t="s">
        <v>340</v>
      </c>
      <c r="L21" s="53">
        <v>60</v>
      </c>
      <c r="M21" s="53" t="s">
        <v>52</v>
      </c>
      <c r="N21" s="53" t="s">
        <v>325</v>
      </c>
      <c r="O21" s="53" t="s">
        <v>54</v>
      </c>
      <c r="P21" s="53" t="s">
        <v>55</v>
      </c>
      <c r="Q21" s="53" t="s">
        <v>56</v>
      </c>
      <c r="R21" s="53" t="s">
        <v>341</v>
      </c>
      <c r="S21" s="54" t="s">
        <v>327</v>
      </c>
      <c r="T21" s="54" t="s">
        <v>60</v>
      </c>
      <c r="U21" s="54" t="s">
        <v>60</v>
      </c>
      <c r="V21" s="54" t="str">
        <f t="shared" si="1"/>
        <v>Safety &amp; Crime--</v>
      </c>
      <c r="W21" s="54" t="str">
        <f t="shared" si="2"/>
        <v>Safety &amp; Crime-</v>
      </c>
      <c r="X21" s="54" t="e">
        <f>VLOOKUP(V21,#REF!,2,FALSE)</f>
        <v>#REF!</v>
      </c>
      <c r="Y21" s="54" t="e">
        <f>VLOOKUP(W21,#REF!,2,FALSE)</f>
        <v>#REF!</v>
      </c>
      <c r="Z21" s="54" t="e">
        <f>VLOOKUP(V21,#REF!,2,FALSE)</f>
        <v>#REF!</v>
      </c>
      <c r="AA21" s="54">
        <v>60</v>
      </c>
      <c r="AB21" s="145"/>
      <c r="AC21" s="146"/>
      <c r="AD21" s="110"/>
      <c r="AE21" s="150"/>
    </row>
    <row r="22" spans="2:31" ht="51" x14ac:dyDescent="0.25">
      <c r="B22" s="58">
        <v>3836</v>
      </c>
      <c r="C22" s="53">
        <v>5000</v>
      </c>
      <c r="D22" s="53" t="s">
        <v>45</v>
      </c>
      <c r="E22" s="53" t="s">
        <v>336</v>
      </c>
      <c r="F22" s="53" t="s">
        <v>336</v>
      </c>
      <c r="G22" s="53" t="s">
        <v>339</v>
      </c>
      <c r="H22" s="53" t="s">
        <v>153</v>
      </c>
      <c r="I22" s="53" t="s">
        <v>154</v>
      </c>
      <c r="J22" s="53" t="s">
        <v>324</v>
      </c>
      <c r="K22" s="53" t="s">
        <v>340</v>
      </c>
      <c r="L22" s="53">
        <v>60</v>
      </c>
      <c r="M22" s="53" t="s">
        <v>52</v>
      </c>
      <c r="N22" s="53" t="s">
        <v>325</v>
      </c>
      <c r="O22" s="53" t="s">
        <v>54</v>
      </c>
      <c r="P22" s="53" t="s">
        <v>55</v>
      </c>
      <c r="Q22" s="53" t="s">
        <v>56</v>
      </c>
      <c r="R22" s="53" t="s">
        <v>342</v>
      </c>
      <c r="S22" s="54" t="s">
        <v>327</v>
      </c>
      <c r="T22" s="54" t="s">
        <v>60</v>
      </c>
      <c r="U22" s="54" t="s">
        <v>60</v>
      </c>
      <c r="V22" s="54" t="str">
        <f t="shared" si="1"/>
        <v>Safety &amp; Crime--</v>
      </c>
      <c r="W22" s="54" t="str">
        <f t="shared" si="2"/>
        <v>Safety &amp; Crime-</v>
      </c>
      <c r="X22" s="54" t="e">
        <f>VLOOKUP(V22,#REF!,2,FALSE)</f>
        <v>#REF!</v>
      </c>
      <c r="Y22" s="54" t="e">
        <f>VLOOKUP(W22,#REF!,2,FALSE)</f>
        <v>#REF!</v>
      </c>
      <c r="Z22" s="54" t="e">
        <f>VLOOKUP(V22,#REF!,2,FALSE)</f>
        <v>#REF!</v>
      </c>
      <c r="AA22" s="54">
        <v>60</v>
      </c>
      <c r="AB22" s="145"/>
      <c r="AC22" s="146"/>
      <c r="AD22" s="110"/>
      <c r="AE22" s="150"/>
    </row>
    <row r="23" spans="2:31" ht="51" x14ac:dyDescent="0.25">
      <c r="B23" s="58">
        <v>3837</v>
      </c>
      <c r="C23" s="53">
        <v>5000</v>
      </c>
      <c r="D23" s="53" t="s">
        <v>45</v>
      </c>
      <c r="E23" s="53" t="s">
        <v>328</v>
      </c>
      <c r="F23" s="53" t="s">
        <v>328</v>
      </c>
      <c r="G23" s="53" t="s">
        <v>339</v>
      </c>
      <c r="H23" s="53" t="s">
        <v>153</v>
      </c>
      <c r="I23" s="53" t="s">
        <v>154</v>
      </c>
      <c r="J23" s="53" t="s">
        <v>324</v>
      </c>
      <c r="K23" s="53" t="s">
        <v>340</v>
      </c>
      <c r="L23" s="53">
        <v>60</v>
      </c>
      <c r="M23" s="53" t="s">
        <v>52</v>
      </c>
      <c r="N23" s="53" t="s">
        <v>53</v>
      </c>
      <c r="O23" s="53" t="s">
        <v>54</v>
      </c>
      <c r="P23" s="53" t="s">
        <v>55</v>
      </c>
      <c r="Q23" s="53" t="s">
        <v>56</v>
      </c>
      <c r="R23" s="53" t="s">
        <v>343</v>
      </c>
      <c r="S23" s="54" t="s">
        <v>327</v>
      </c>
      <c r="T23" s="54" t="s">
        <v>60</v>
      </c>
      <c r="U23" s="54" t="s">
        <v>60</v>
      </c>
      <c r="V23" s="54" t="str">
        <f t="shared" si="1"/>
        <v>Safety &amp; Crime--</v>
      </c>
      <c r="W23" s="54" t="str">
        <f t="shared" si="2"/>
        <v>Safety &amp; Crime-</v>
      </c>
      <c r="X23" s="54" t="e">
        <f>VLOOKUP(V23,#REF!,2,FALSE)</f>
        <v>#REF!</v>
      </c>
      <c r="Y23" s="54" t="e">
        <f>VLOOKUP(W23,#REF!,2,FALSE)</f>
        <v>#REF!</v>
      </c>
      <c r="Z23" s="54" t="e">
        <f>VLOOKUP(V23,#REF!,2,FALSE)</f>
        <v>#REF!</v>
      </c>
      <c r="AA23" s="54">
        <v>60</v>
      </c>
      <c r="AB23" s="145"/>
      <c r="AC23" s="146"/>
      <c r="AD23" s="110"/>
      <c r="AE23" s="150"/>
    </row>
    <row r="24" spans="2:31" ht="38.25" x14ac:dyDescent="0.25">
      <c r="B24" s="58">
        <v>4887</v>
      </c>
      <c r="C24" s="53">
        <v>5000</v>
      </c>
      <c r="D24" s="53" t="s">
        <v>45</v>
      </c>
      <c r="E24" s="53" t="s">
        <v>323</v>
      </c>
      <c r="F24" s="53"/>
      <c r="G24" s="53" t="s">
        <v>344</v>
      </c>
      <c r="H24" s="53" t="s">
        <v>95</v>
      </c>
      <c r="I24" s="53" t="s">
        <v>96</v>
      </c>
      <c r="J24" s="53" t="s">
        <v>324</v>
      </c>
      <c r="K24" s="53" t="s">
        <v>258</v>
      </c>
      <c r="L24" s="53">
        <v>60</v>
      </c>
      <c r="M24" s="53" t="s">
        <v>52</v>
      </c>
      <c r="N24" s="53" t="s">
        <v>325</v>
      </c>
      <c r="O24" s="53" t="s">
        <v>54</v>
      </c>
      <c r="P24" s="53" t="s">
        <v>55</v>
      </c>
      <c r="Q24" s="53" t="s">
        <v>56</v>
      </c>
      <c r="R24" s="53" t="s">
        <v>345</v>
      </c>
      <c r="S24" s="54" t="s">
        <v>327</v>
      </c>
      <c r="T24" s="54" t="s">
        <v>60</v>
      </c>
      <c r="U24" s="54" t="s">
        <v>60</v>
      </c>
      <c r="V24" s="54" t="str">
        <f t="shared" si="1"/>
        <v>Safety &amp; Crime--</v>
      </c>
      <c r="W24" s="54" t="str">
        <f t="shared" si="2"/>
        <v>Safety &amp; Crime-</v>
      </c>
      <c r="X24" s="54" t="e">
        <f>VLOOKUP(V24,#REF!,2,FALSE)</f>
        <v>#REF!</v>
      </c>
      <c r="Y24" s="54" t="e">
        <f>VLOOKUP(W24,#REF!,2,FALSE)</f>
        <v>#REF!</v>
      </c>
      <c r="Z24" s="54" t="e">
        <f>VLOOKUP(V24,#REF!,2,FALSE)</f>
        <v>#REF!</v>
      </c>
      <c r="AA24" s="54">
        <v>60</v>
      </c>
      <c r="AB24" s="145"/>
      <c r="AC24" s="146"/>
      <c r="AD24" s="110"/>
      <c r="AE24" s="150"/>
    </row>
    <row r="25" spans="2:31" ht="102" x14ac:dyDescent="0.25">
      <c r="B25" s="58">
        <v>4920</v>
      </c>
      <c r="C25" s="53">
        <v>5000</v>
      </c>
      <c r="D25" s="53" t="s">
        <v>45</v>
      </c>
      <c r="E25" s="53" t="s">
        <v>323</v>
      </c>
      <c r="F25" s="53"/>
      <c r="G25" s="53" t="s">
        <v>346</v>
      </c>
      <c r="H25" s="53" t="s">
        <v>166</v>
      </c>
      <c r="I25" s="53" t="s">
        <v>167</v>
      </c>
      <c r="J25" s="53" t="s">
        <v>324</v>
      </c>
      <c r="K25" s="53" t="s">
        <v>347</v>
      </c>
      <c r="L25" s="53">
        <v>60</v>
      </c>
      <c r="M25" s="53" t="s">
        <v>52</v>
      </c>
      <c r="N25" s="53" t="s">
        <v>325</v>
      </c>
      <c r="O25" s="53" t="s">
        <v>54</v>
      </c>
      <c r="P25" s="53" t="s">
        <v>55</v>
      </c>
      <c r="Q25" s="53" t="s">
        <v>56</v>
      </c>
      <c r="R25" s="53" t="s">
        <v>348</v>
      </c>
      <c r="S25" s="54" t="s">
        <v>327</v>
      </c>
      <c r="T25" s="54" t="s">
        <v>60</v>
      </c>
      <c r="U25" s="54" t="s">
        <v>60</v>
      </c>
      <c r="V25" s="54" t="str">
        <f t="shared" si="1"/>
        <v>Safety &amp; Crime--</v>
      </c>
      <c r="W25" s="54" t="str">
        <f t="shared" si="2"/>
        <v>Safety &amp; Crime-</v>
      </c>
      <c r="X25" s="54" t="e">
        <f>VLOOKUP(V25,#REF!,2,FALSE)</f>
        <v>#REF!</v>
      </c>
      <c r="Y25" s="54" t="e">
        <f>VLOOKUP(W25,#REF!,2,FALSE)</f>
        <v>#REF!</v>
      </c>
      <c r="Z25" s="54" t="e">
        <f>VLOOKUP(V25,#REF!,2,FALSE)</f>
        <v>#REF!</v>
      </c>
      <c r="AA25" s="54">
        <v>60</v>
      </c>
      <c r="AB25" s="145"/>
      <c r="AC25" s="146"/>
      <c r="AD25" s="110"/>
      <c r="AE25" s="150"/>
    </row>
    <row r="26" spans="2:31" ht="102" x14ac:dyDescent="0.25">
      <c r="B26" s="58">
        <v>4921</v>
      </c>
      <c r="C26" s="53">
        <v>5000</v>
      </c>
      <c r="D26" s="53" t="s">
        <v>45</v>
      </c>
      <c r="E26" s="53" t="s">
        <v>323</v>
      </c>
      <c r="F26" s="53"/>
      <c r="G26" s="53" t="s">
        <v>346</v>
      </c>
      <c r="H26" s="53" t="s">
        <v>166</v>
      </c>
      <c r="I26" s="53" t="s">
        <v>167</v>
      </c>
      <c r="J26" s="53" t="s">
        <v>324</v>
      </c>
      <c r="K26" s="53" t="s">
        <v>347</v>
      </c>
      <c r="L26" s="53">
        <v>60</v>
      </c>
      <c r="M26" s="53" t="s">
        <v>52</v>
      </c>
      <c r="N26" s="53" t="s">
        <v>325</v>
      </c>
      <c r="O26" s="53" t="s">
        <v>54</v>
      </c>
      <c r="P26" s="53" t="s">
        <v>55</v>
      </c>
      <c r="Q26" s="53" t="s">
        <v>56</v>
      </c>
      <c r="R26" s="53" t="s">
        <v>349</v>
      </c>
      <c r="S26" s="54" t="s">
        <v>327</v>
      </c>
      <c r="T26" s="54" t="s">
        <v>60</v>
      </c>
      <c r="U26" s="54" t="s">
        <v>60</v>
      </c>
      <c r="V26" s="54" t="str">
        <f t="shared" si="1"/>
        <v>Safety &amp; Crime--</v>
      </c>
      <c r="W26" s="54" t="str">
        <f t="shared" si="2"/>
        <v>Safety &amp; Crime-</v>
      </c>
      <c r="X26" s="54" t="e">
        <f>VLOOKUP(V26,#REF!,2,FALSE)</f>
        <v>#REF!</v>
      </c>
      <c r="Y26" s="54" t="e">
        <f>VLOOKUP(W26,#REF!,2,FALSE)</f>
        <v>#REF!</v>
      </c>
      <c r="Z26" s="54" t="e">
        <f>VLOOKUP(V26,#REF!,2,FALSE)</f>
        <v>#REF!</v>
      </c>
      <c r="AA26" s="54">
        <v>60</v>
      </c>
      <c r="AB26" s="145"/>
      <c r="AC26" s="146"/>
      <c r="AD26" s="110"/>
      <c r="AE26" s="150"/>
    </row>
    <row r="27" spans="2:31" ht="39" thickBot="1" x14ac:dyDescent="0.3">
      <c r="B27" s="62">
        <v>4928</v>
      </c>
      <c r="C27" s="55">
        <v>5000</v>
      </c>
      <c r="D27" s="55" t="s">
        <v>45</v>
      </c>
      <c r="E27" s="55" t="s">
        <v>336</v>
      </c>
      <c r="F27" s="55" t="s">
        <v>336</v>
      </c>
      <c r="G27" s="55" t="s">
        <v>350</v>
      </c>
      <c r="H27" s="55" t="s">
        <v>207</v>
      </c>
      <c r="I27" s="55" t="s">
        <v>208</v>
      </c>
      <c r="J27" s="55" t="s">
        <v>324</v>
      </c>
      <c r="K27" s="55" t="s">
        <v>351</v>
      </c>
      <c r="L27" s="55">
        <v>60</v>
      </c>
      <c r="M27" s="55" t="s">
        <v>52</v>
      </c>
      <c r="N27" s="55" t="s">
        <v>325</v>
      </c>
      <c r="O27" s="55" t="s">
        <v>54</v>
      </c>
      <c r="P27" s="55" t="s">
        <v>55</v>
      </c>
      <c r="Q27" s="55" t="s">
        <v>56</v>
      </c>
      <c r="R27" s="55" t="s">
        <v>352</v>
      </c>
      <c r="S27" s="56" t="s">
        <v>327</v>
      </c>
      <c r="T27" s="56" t="s">
        <v>60</v>
      </c>
      <c r="U27" s="56" t="s">
        <v>60</v>
      </c>
      <c r="V27" s="56" t="str">
        <f t="shared" si="1"/>
        <v>Safety &amp; Crime--</v>
      </c>
      <c r="W27" s="56" t="str">
        <f t="shared" si="2"/>
        <v>Safety &amp; Crime-</v>
      </c>
      <c r="X27" s="56" t="e">
        <f>VLOOKUP(V27,#REF!,2,FALSE)</f>
        <v>#REF!</v>
      </c>
      <c r="Y27" s="56" t="e">
        <f>VLOOKUP(W27,#REF!,2,FALSE)</f>
        <v>#REF!</v>
      </c>
      <c r="Z27" s="56" t="e">
        <f>VLOOKUP(V27,#REF!,2,FALSE)</f>
        <v>#REF!</v>
      </c>
      <c r="AA27" s="56">
        <v>60</v>
      </c>
      <c r="AB27" s="147"/>
      <c r="AC27" s="148"/>
      <c r="AD27" s="149"/>
      <c r="AE27" s="151"/>
    </row>
    <row r="28" spans="2:31" ht="13.5" thickBot="1" x14ac:dyDescent="0.3">
      <c r="B28" s="161"/>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3"/>
    </row>
    <row r="29" spans="2:31" ht="25.5" x14ac:dyDescent="0.25">
      <c r="B29" s="63">
        <v>3776</v>
      </c>
      <c r="C29" s="64">
        <v>5000</v>
      </c>
      <c r="D29" s="64" t="s">
        <v>45</v>
      </c>
      <c r="E29" s="64" t="s">
        <v>353</v>
      </c>
      <c r="F29" s="64"/>
      <c r="G29" s="64" t="s">
        <v>354</v>
      </c>
      <c r="H29" s="64" t="s">
        <v>101</v>
      </c>
      <c r="I29" s="64" t="s">
        <v>102</v>
      </c>
      <c r="J29" s="64" t="s">
        <v>50</v>
      </c>
      <c r="K29" s="64" t="s">
        <v>204</v>
      </c>
      <c r="L29" s="64">
        <v>60</v>
      </c>
      <c r="M29" s="64" t="s">
        <v>52</v>
      </c>
      <c r="N29" s="64" t="s">
        <v>53</v>
      </c>
      <c r="O29" s="64" t="s">
        <v>54</v>
      </c>
      <c r="P29" s="64" t="s">
        <v>55</v>
      </c>
      <c r="Q29" s="64" t="s">
        <v>56</v>
      </c>
      <c r="R29" s="64" t="s">
        <v>355</v>
      </c>
      <c r="S29" s="65" t="s">
        <v>356</v>
      </c>
      <c r="T29" s="65" t="s">
        <v>357</v>
      </c>
      <c r="U29" s="65" t="s">
        <v>60</v>
      </c>
      <c r="V29" s="65" t="str">
        <f t="shared" si="1"/>
        <v>Sanitation-Pest Control-</v>
      </c>
      <c r="W29" s="65" t="str">
        <f t="shared" si="2"/>
        <v>Sanitation-Pest Control</v>
      </c>
      <c r="X29" s="65" t="e">
        <f>VLOOKUP(V29,#REF!,2,FALSE)</f>
        <v>#REF!</v>
      </c>
      <c r="Y29" s="65" t="e">
        <f>VLOOKUP(W29,#REF!,2,FALSE)</f>
        <v>#REF!</v>
      </c>
      <c r="Z29" s="65" t="e">
        <f>VLOOKUP(V29,#REF!,2,FALSE)</f>
        <v>#REF!</v>
      </c>
      <c r="AA29" s="65">
        <v>60</v>
      </c>
      <c r="AB29" s="160" t="s">
        <v>487</v>
      </c>
      <c r="AC29" s="159" t="s">
        <v>544</v>
      </c>
      <c r="AD29" s="153" t="s">
        <v>471</v>
      </c>
      <c r="AE29" s="152" t="s">
        <v>486</v>
      </c>
    </row>
    <row r="30" spans="2:31" ht="25.5" x14ac:dyDescent="0.25">
      <c r="B30" s="58">
        <v>3795</v>
      </c>
      <c r="C30" s="53">
        <v>5000</v>
      </c>
      <c r="D30" s="53" t="s">
        <v>45</v>
      </c>
      <c r="E30" s="53" t="s">
        <v>353</v>
      </c>
      <c r="F30" s="53"/>
      <c r="G30" s="53" t="s">
        <v>358</v>
      </c>
      <c r="H30" s="53" t="s">
        <v>114</v>
      </c>
      <c r="I30" s="53" t="s">
        <v>115</v>
      </c>
      <c r="J30" s="53" t="s">
        <v>50</v>
      </c>
      <c r="K30" s="53" t="s">
        <v>51</v>
      </c>
      <c r="L30" s="53">
        <v>60</v>
      </c>
      <c r="M30" s="53" t="s">
        <v>52</v>
      </c>
      <c r="N30" s="53" t="s">
        <v>53</v>
      </c>
      <c r="O30" s="53" t="s">
        <v>54</v>
      </c>
      <c r="P30" s="53" t="s">
        <v>55</v>
      </c>
      <c r="Q30" s="53" t="s">
        <v>56</v>
      </c>
      <c r="R30" s="53" t="s">
        <v>359</v>
      </c>
      <c r="S30" s="54" t="s">
        <v>356</v>
      </c>
      <c r="T30" s="54" t="s">
        <v>357</v>
      </c>
      <c r="U30" s="54" t="s">
        <v>60</v>
      </c>
      <c r="V30" s="54" t="str">
        <f t="shared" si="1"/>
        <v>Sanitation-Pest Control-</v>
      </c>
      <c r="W30" s="54" t="str">
        <f t="shared" si="2"/>
        <v>Sanitation-Pest Control</v>
      </c>
      <c r="X30" s="54" t="e">
        <f>VLOOKUP(V30,#REF!,2,FALSE)</f>
        <v>#REF!</v>
      </c>
      <c r="Y30" s="54" t="e">
        <f>VLOOKUP(W30,#REF!,2,FALSE)</f>
        <v>#REF!</v>
      </c>
      <c r="Z30" s="54" t="e">
        <f>VLOOKUP(V30,#REF!,2,FALSE)</f>
        <v>#REF!</v>
      </c>
      <c r="AA30" s="54">
        <v>60</v>
      </c>
      <c r="AB30" s="133"/>
      <c r="AC30" s="111"/>
      <c r="AD30" s="110"/>
      <c r="AE30" s="135"/>
    </row>
    <row r="31" spans="2:31" ht="25.5" x14ac:dyDescent="0.25">
      <c r="B31" s="58">
        <v>3801</v>
      </c>
      <c r="C31" s="53">
        <v>5000</v>
      </c>
      <c r="D31" s="53" t="s">
        <v>45</v>
      </c>
      <c r="E31" s="53" t="s">
        <v>353</v>
      </c>
      <c r="F31" s="53"/>
      <c r="G31" s="53" t="s">
        <v>358</v>
      </c>
      <c r="H31" s="53" t="s">
        <v>119</v>
      </c>
      <c r="I31" s="53" t="s">
        <v>120</v>
      </c>
      <c r="J31" s="53" t="s">
        <v>50</v>
      </c>
      <c r="K31" s="53" t="s">
        <v>51</v>
      </c>
      <c r="L31" s="53">
        <v>60</v>
      </c>
      <c r="M31" s="53" t="s">
        <v>52</v>
      </c>
      <c r="N31" s="53" t="s">
        <v>53</v>
      </c>
      <c r="O31" s="53" t="s">
        <v>54</v>
      </c>
      <c r="P31" s="53" t="s">
        <v>55</v>
      </c>
      <c r="Q31" s="53" t="s">
        <v>56</v>
      </c>
      <c r="R31" s="53" t="s">
        <v>360</v>
      </c>
      <c r="S31" s="54" t="s">
        <v>356</v>
      </c>
      <c r="T31" s="54" t="s">
        <v>357</v>
      </c>
      <c r="U31" s="54" t="s">
        <v>60</v>
      </c>
      <c r="V31" s="54" t="str">
        <f t="shared" si="1"/>
        <v>Sanitation-Pest Control-</v>
      </c>
      <c r="W31" s="54" t="str">
        <f t="shared" si="2"/>
        <v>Sanitation-Pest Control</v>
      </c>
      <c r="X31" s="54" t="e">
        <f>VLOOKUP(V31,#REF!,2,FALSE)</f>
        <v>#REF!</v>
      </c>
      <c r="Y31" s="54" t="e">
        <f>VLOOKUP(W31,#REF!,2,FALSE)</f>
        <v>#REF!</v>
      </c>
      <c r="Z31" s="54" t="e">
        <f>VLOOKUP(V31,#REF!,2,FALSE)</f>
        <v>#REF!</v>
      </c>
      <c r="AA31" s="54">
        <v>60</v>
      </c>
      <c r="AB31" s="133"/>
      <c r="AC31" s="111"/>
      <c r="AD31" s="110"/>
      <c r="AE31" s="135"/>
    </row>
    <row r="32" spans="2:31" ht="25.5" x14ac:dyDescent="0.25">
      <c r="B32" s="58">
        <v>3804</v>
      </c>
      <c r="C32" s="53">
        <v>5000</v>
      </c>
      <c r="D32" s="53" t="s">
        <v>45</v>
      </c>
      <c r="E32" s="53" t="s">
        <v>353</v>
      </c>
      <c r="F32" s="53"/>
      <c r="G32" s="53" t="s">
        <v>361</v>
      </c>
      <c r="H32" s="53" t="s">
        <v>126</v>
      </c>
      <c r="I32" s="53" t="s">
        <v>127</v>
      </c>
      <c r="J32" s="53" t="s">
        <v>50</v>
      </c>
      <c r="K32" s="53" t="s">
        <v>362</v>
      </c>
      <c r="L32" s="53">
        <v>60</v>
      </c>
      <c r="M32" s="53" t="s">
        <v>52</v>
      </c>
      <c r="N32" s="53" t="s">
        <v>53</v>
      </c>
      <c r="O32" s="53" t="s">
        <v>54</v>
      </c>
      <c r="P32" s="53" t="s">
        <v>55</v>
      </c>
      <c r="Q32" s="53" t="s">
        <v>56</v>
      </c>
      <c r="R32" s="53" t="s">
        <v>363</v>
      </c>
      <c r="S32" s="54" t="s">
        <v>356</v>
      </c>
      <c r="T32" s="54" t="s">
        <v>357</v>
      </c>
      <c r="U32" s="54" t="s">
        <v>60</v>
      </c>
      <c r="V32" s="54" t="str">
        <f t="shared" si="1"/>
        <v>Sanitation-Pest Control-</v>
      </c>
      <c r="W32" s="54" t="str">
        <f t="shared" si="2"/>
        <v>Sanitation-Pest Control</v>
      </c>
      <c r="X32" s="54" t="e">
        <f>VLOOKUP(V32,#REF!,2,FALSE)</f>
        <v>#REF!</v>
      </c>
      <c r="Y32" s="54" t="e">
        <f>VLOOKUP(W32,#REF!,2,FALSE)</f>
        <v>#REF!</v>
      </c>
      <c r="Z32" s="54" t="e">
        <f>VLOOKUP(V32,#REF!,2,FALSE)</f>
        <v>#REF!</v>
      </c>
      <c r="AA32" s="54">
        <v>60</v>
      </c>
      <c r="AB32" s="133"/>
      <c r="AC32" s="111"/>
      <c r="AD32" s="110"/>
      <c r="AE32" s="135"/>
    </row>
    <row r="33" spans="2:31" ht="25.5" x14ac:dyDescent="0.25">
      <c r="B33" s="58">
        <v>3808</v>
      </c>
      <c r="C33" s="53">
        <v>5000</v>
      </c>
      <c r="D33" s="53" t="s">
        <v>45</v>
      </c>
      <c r="E33" s="53" t="s">
        <v>353</v>
      </c>
      <c r="F33" s="53"/>
      <c r="G33" s="53" t="s">
        <v>358</v>
      </c>
      <c r="H33" s="53" t="s">
        <v>224</v>
      </c>
      <c r="I33" s="53" t="s">
        <v>225</v>
      </c>
      <c r="J33" s="53" t="s">
        <v>50</v>
      </c>
      <c r="K33" s="53" t="s">
        <v>252</v>
      </c>
      <c r="L33" s="53">
        <v>60</v>
      </c>
      <c r="M33" s="53" t="s">
        <v>52</v>
      </c>
      <c r="N33" s="53" t="s">
        <v>53</v>
      </c>
      <c r="O33" s="53" t="s">
        <v>54</v>
      </c>
      <c r="P33" s="53" t="s">
        <v>55</v>
      </c>
      <c r="Q33" s="53" t="s">
        <v>56</v>
      </c>
      <c r="R33" s="53" t="s">
        <v>364</v>
      </c>
      <c r="S33" s="54" t="s">
        <v>356</v>
      </c>
      <c r="T33" s="54" t="s">
        <v>357</v>
      </c>
      <c r="U33" s="54" t="s">
        <v>60</v>
      </c>
      <c r="V33" s="54" t="str">
        <f t="shared" si="1"/>
        <v>Sanitation-Pest Control-</v>
      </c>
      <c r="W33" s="54" t="str">
        <f t="shared" si="2"/>
        <v>Sanitation-Pest Control</v>
      </c>
      <c r="X33" s="54" t="e">
        <f>VLOOKUP(V33,#REF!,2,FALSE)</f>
        <v>#REF!</v>
      </c>
      <c r="Y33" s="54" t="e">
        <f>VLOOKUP(W33,#REF!,2,FALSE)</f>
        <v>#REF!</v>
      </c>
      <c r="Z33" s="54" t="e">
        <f>VLOOKUP(V33,#REF!,2,FALSE)</f>
        <v>#REF!</v>
      </c>
      <c r="AA33" s="54">
        <v>60</v>
      </c>
      <c r="AB33" s="133"/>
      <c r="AC33" s="111"/>
      <c r="AD33" s="110"/>
      <c r="AE33" s="135"/>
    </row>
    <row r="34" spans="2:31" ht="102" x14ac:dyDescent="0.25">
      <c r="B34" s="58">
        <v>3834</v>
      </c>
      <c r="C34" s="53">
        <v>5000</v>
      </c>
      <c r="D34" s="53" t="s">
        <v>45</v>
      </c>
      <c r="E34" s="53" t="s">
        <v>353</v>
      </c>
      <c r="F34" s="53"/>
      <c r="G34" s="53" t="s">
        <v>365</v>
      </c>
      <c r="H34" s="53" t="s">
        <v>153</v>
      </c>
      <c r="I34" s="53" t="s">
        <v>154</v>
      </c>
      <c r="J34" s="53" t="s">
        <v>50</v>
      </c>
      <c r="K34" s="53" t="s">
        <v>366</v>
      </c>
      <c r="L34" s="53">
        <v>60</v>
      </c>
      <c r="M34" s="53" t="s">
        <v>52</v>
      </c>
      <c r="N34" s="53" t="s">
        <v>53</v>
      </c>
      <c r="O34" s="53" t="s">
        <v>54</v>
      </c>
      <c r="P34" s="53" t="s">
        <v>55</v>
      </c>
      <c r="Q34" s="53" t="s">
        <v>56</v>
      </c>
      <c r="R34" s="53" t="s">
        <v>367</v>
      </c>
      <c r="S34" s="54" t="s">
        <v>356</v>
      </c>
      <c r="T34" s="54" t="s">
        <v>357</v>
      </c>
      <c r="U34" s="54" t="s">
        <v>60</v>
      </c>
      <c r="V34" s="54" t="str">
        <f t="shared" si="1"/>
        <v>Sanitation-Pest Control-</v>
      </c>
      <c r="W34" s="54" t="str">
        <f t="shared" si="2"/>
        <v>Sanitation-Pest Control</v>
      </c>
      <c r="X34" s="54" t="e">
        <f>VLOOKUP(V34,#REF!,2,FALSE)</f>
        <v>#REF!</v>
      </c>
      <c r="Y34" s="54" t="e">
        <f>VLOOKUP(W34,#REF!,2,FALSE)</f>
        <v>#REF!</v>
      </c>
      <c r="Z34" s="54" t="e">
        <f>VLOOKUP(V34,#REF!,2,FALSE)</f>
        <v>#REF!</v>
      </c>
      <c r="AA34" s="54">
        <v>60</v>
      </c>
      <c r="AB34" s="133"/>
      <c r="AC34" s="111"/>
      <c r="AD34" s="110"/>
      <c r="AE34" s="135"/>
    </row>
    <row r="35" spans="2:31" ht="51.75" thickBot="1" x14ac:dyDescent="0.3">
      <c r="B35" s="59">
        <v>4927</v>
      </c>
      <c r="C35" s="40">
        <v>5000</v>
      </c>
      <c r="D35" s="40" t="s">
        <v>45</v>
      </c>
      <c r="E35" s="40" t="s">
        <v>353</v>
      </c>
      <c r="F35" s="40"/>
      <c r="G35" s="40" t="s">
        <v>368</v>
      </c>
      <c r="H35" s="40" t="s">
        <v>207</v>
      </c>
      <c r="I35" s="40" t="s">
        <v>208</v>
      </c>
      <c r="J35" s="40" t="s">
        <v>50</v>
      </c>
      <c r="K35" s="40" t="s">
        <v>351</v>
      </c>
      <c r="L35" s="40">
        <v>60</v>
      </c>
      <c r="M35" s="40" t="s">
        <v>52</v>
      </c>
      <c r="N35" s="40" t="s">
        <v>53</v>
      </c>
      <c r="O35" s="40" t="s">
        <v>54</v>
      </c>
      <c r="P35" s="40" t="s">
        <v>55</v>
      </c>
      <c r="Q35" s="40" t="s">
        <v>56</v>
      </c>
      <c r="R35" s="40" t="s">
        <v>369</v>
      </c>
      <c r="S35" s="41" t="s">
        <v>356</v>
      </c>
      <c r="T35" s="41" t="s">
        <v>357</v>
      </c>
      <c r="U35" s="41" t="s">
        <v>60</v>
      </c>
      <c r="V35" s="41" t="str">
        <f t="shared" si="1"/>
        <v>Sanitation-Pest Control-</v>
      </c>
      <c r="W35" s="41" t="str">
        <f t="shared" si="2"/>
        <v>Sanitation-Pest Control</v>
      </c>
      <c r="X35" s="41" t="e">
        <f>VLOOKUP(V35,#REF!,2,FALSE)</f>
        <v>#REF!</v>
      </c>
      <c r="Y35" s="41" t="e">
        <f>VLOOKUP(W35,#REF!,2,FALSE)</f>
        <v>#REF!</v>
      </c>
      <c r="Z35" s="41" t="e">
        <f>VLOOKUP(V35,#REF!,2,FALSE)</f>
        <v>#REF!</v>
      </c>
      <c r="AA35" s="41">
        <v>60</v>
      </c>
      <c r="AB35" s="133"/>
      <c r="AC35" s="94"/>
      <c r="AD35" s="132"/>
      <c r="AE35" s="135"/>
    </row>
    <row r="36" spans="2:31" ht="25.5" customHeight="1" x14ac:dyDescent="0.25">
      <c r="B36" s="97" t="s">
        <v>497</v>
      </c>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9"/>
    </row>
    <row r="37" spans="2:31" ht="38.25" x14ac:dyDescent="0.25">
      <c r="B37" s="58">
        <v>4917</v>
      </c>
      <c r="C37" s="53">
        <v>5000</v>
      </c>
      <c r="D37" s="53" t="s">
        <v>45</v>
      </c>
      <c r="E37" s="53" t="s">
        <v>370</v>
      </c>
      <c r="F37" s="53"/>
      <c r="G37" s="53" t="s">
        <v>371</v>
      </c>
      <c r="H37" s="53" t="s">
        <v>202</v>
      </c>
      <c r="I37" s="53" t="s">
        <v>203</v>
      </c>
      <c r="J37" s="53" t="s">
        <v>70</v>
      </c>
      <c r="K37" s="53" t="s">
        <v>372</v>
      </c>
      <c r="L37" s="53">
        <v>60</v>
      </c>
      <c r="M37" s="53" t="s">
        <v>52</v>
      </c>
      <c r="N37" s="53" t="s">
        <v>53</v>
      </c>
      <c r="O37" s="53" t="s">
        <v>54</v>
      </c>
      <c r="P37" s="53" t="s">
        <v>55</v>
      </c>
      <c r="Q37" s="53" t="s">
        <v>56</v>
      </c>
      <c r="R37" s="53" t="s">
        <v>373</v>
      </c>
      <c r="S37" s="54" t="s">
        <v>356</v>
      </c>
      <c r="T37" s="54" t="s">
        <v>374</v>
      </c>
      <c r="U37" s="54" t="s">
        <v>60</v>
      </c>
      <c r="V37" s="54" t="str">
        <f t="shared" si="1"/>
        <v>Sanitation-Public Toilets-</v>
      </c>
      <c r="W37" s="54" t="str">
        <f t="shared" si="2"/>
        <v>Sanitation-Public Toilets</v>
      </c>
      <c r="X37" s="54" t="e">
        <f>VLOOKUP(V37,#REF!,2,FALSE)</f>
        <v>#REF!</v>
      </c>
      <c r="Y37" s="54" t="e">
        <f>VLOOKUP(W37,#REF!,2,FALSE)</f>
        <v>#REF!</v>
      </c>
      <c r="Z37" s="54" t="e">
        <f>VLOOKUP(V37,#REF!,2,FALSE)</f>
        <v>#REF!</v>
      </c>
      <c r="AA37" s="54">
        <v>60</v>
      </c>
      <c r="AB37" s="132"/>
      <c r="AC37" s="110" t="s">
        <v>375</v>
      </c>
      <c r="AD37" s="132" t="s">
        <v>470</v>
      </c>
      <c r="AE37" s="134">
        <v>42551</v>
      </c>
    </row>
    <row r="38" spans="2:31" ht="26.25" customHeight="1" x14ac:dyDescent="0.25">
      <c r="B38" s="58">
        <v>4942</v>
      </c>
      <c r="C38" s="53">
        <v>5000</v>
      </c>
      <c r="D38" s="53" t="s">
        <v>45</v>
      </c>
      <c r="E38" s="53" t="s">
        <v>376</v>
      </c>
      <c r="F38" s="53" t="s">
        <v>376</v>
      </c>
      <c r="G38" s="53" t="s">
        <v>377</v>
      </c>
      <c r="H38" s="53" t="s">
        <v>177</v>
      </c>
      <c r="I38" s="53" t="s">
        <v>178</v>
      </c>
      <c r="J38" s="53" t="s">
        <v>70</v>
      </c>
      <c r="K38" s="53" t="s">
        <v>179</v>
      </c>
      <c r="L38" s="53">
        <v>60</v>
      </c>
      <c r="M38" s="53" t="s">
        <v>52</v>
      </c>
      <c r="N38" s="53" t="s">
        <v>53</v>
      </c>
      <c r="O38" s="53" t="s">
        <v>54</v>
      </c>
      <c r="P38" s="53" t="s">
        <v>55</v>
      </c>
      <c r="Q38" s="53" t="s">
        <v>56</v>
      </c>
      <c r="R38" s="53" t="s">
        <v>378</v>
      </c>
      <c r="S38" s="54" t="s">
        <v>356</v>
      </c>
      <c r="T38" s="54" t="s">
        <v>374</v>
      </c>
      <c r="U38" s="54" t="s">
        <v>60</v>
      </c>
      <c r="V38" s="54" t="str">
        <f t="shared" si="1"/>
        <v>Sanitation-Public Toilets-</v>
      </c>
      <c r="W38" s="54" t="str">
        <f t="shared" si="2"/>
        <v>Sanitation-Public Toilets</v>
      </c>
      <c r="X38" s="54" t="e">
        <f>VLOOKUP(V38,#REF!,2,FALSE)</f>
        <v>#REF!</v>
      </c>
      <c r="Y38" s="54" t="e">
        <f>VLOOKUP(W38,#REF!,2,FALSE)</f>
        <v>#REF!</v>
      </c>
      <c r="Z38" s="54" t="e">
        <f>VLOOKUP(V38,#REF!,2,FALSE)</f>
        <v>#REF!</v>
      </c>
      <c r="AA38" s="54">
        <v>60</v>
      </c>
      <c r="AB38" s="133"/>
      <c r="AC38" s="110"/>
      <c r="AD38" s="133"/>
      <c r="AE38" s="135"/>
    </row>
    <row r="39" spans="2:31" ht="36.75" customHeight="1" thickBot="1" x14ac:dyDescent="0.3">
      <c r="B39" s="59">
        <v>4884</v>
      </c>
      <c r="C39" s="40">
        <v>5003</v>
      </c>
      <c r="D39" s="40" t="s">
        <v>45</v>
      </c>
      <c r="E39" s="40" t="s">
        <v>370</v>
      </c>
      <c r="F39" s="40" t="s">
        <v>370</v>
      </c>
      <c r="G39" s="40" t="s">
        <v>379</v>
      </c>
      <c r="H39" s="40" t="s">
        <v>95</v>
      </c>
      <c r="I39" s="40" t="s">
        <v>96</v>
      </c>
      <c r="J39" s="40" t="s">
        <v>70</v>
      </c>
      <c r="K39" s="40" t="s">
        <v>97</v>
      </c>
      <c r="L39" s="40">
        <v>60</v>
      </c>
      <c r="M39" s="40" t="s">
        <v>52</v>
      </c>
      <c r="N39" s="40" t="s">
        <v>53</v>
      </c>
      <c r="O39" s="40" t="s">
        <v>54</v>
      </c>
      <c r="P39" s="40" t="s">
        <v>55</v>
      </c>
      <c r="Q39" s="40" t="s">
        <v>56</v>
      </c>
      <c r="R39" s="40" t="s">
        <v>380</v>
      </c>
      <c r="S39" s="41" t="s">
        <v>356</v>
      </c>
      <c r="T39" s="41" t="s">
        <v>374</v>
      </c>
      <c r="U39" s="41" t="s">
        <v>60</v>
      </c>
      <c r="V39" s="41" t="str">
        <f t="shared" si="1"/>
        <v>Sanitation-Public Toilets-</v>
      </c>
      <c r="W39" s="41" t="str">
        <f t="shared" si="2"/>
        <v>Sanitation-Public Toilets</v>
      </c>
      <c r="X39" s="41" t="e">
        <f>VLOOKUP(V39,#REF!,2,FALSE)</f>
        <v>#REF!</v>
      </c>
      <c r="Y39" s="41" t="e">
        <f>VLOOKUP(W39,#REF!,2,FALSE)</f>
        <v>#REF!</v>
      </c>
      <c r="Z39" s="41" t="e">
        <f>VLOOKUP(V39,#REF!,2,FALSE)</f>
        <v>#REF!</v>
      </c>
      <c r="AA39" s="41">
        <v>60</v>
      </c>
      <c r="AB39" s="133"/>
      <c r="AC39" s="132"/>
      <c r="AD39" s="133"/>
      <c r="AE39" s="135"/>
    </row>
    <row r="40" spans="2:31" ht="22.5" customHeight="1" x14ac:dyDescent="0.25">
      <c r="B40" s="97" t="s">
        <v>498</v>
      </c>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9"/>
    </row>
    <row r="41" spans="2:31" ht="114.75" customHeight="1" x14ac:dyDescent="0.25">
      <c r="B41" s="58">
        <v>3828</v>
      </c>
      <c r="C41" s="53">
        <v>5000</v>
      </c>
      <c r="D41" s="53" t="s">
        <v>45</v>
      </c>
      <c r="E41" s="53" t="s">
        <v>381</v>
      </c>
      <c r="F41" s="53" t="s">
        <v>381</v>
      </c>
      <c r="G41" s="53" t="s">
        <v>382</v>
      </c>
      <c r="H41" s="53" t="s">
        <v>148</v>
      </c>
      <c r="I41" s="53" t="s">
        <v>149</v>
      </c>
      <c r="J41" s="53" t="s">
        <v>356</v>
      </c>
      <c r="K41" s="53" t="s">
        <v>383</v>
      </c>
      <c r="L41" s="53">
        <v>60</v>
      </c>
      <c r="M41" s="53" t="s">
        <v>52</v>
      </c>
      <c r="N41" s="53" t="s">
        <v>384</v>
      </c>
      <c r="O41" s="53" t="s">
        <v>54</v>
      </c>
      <c r="P41" s="53" t="s">
        <v>55</v>
      </c>
      <c r="Q41" s="53" t="s">
        <v>56</v>
      </c>
      <c r="R41" s="53" t="s">
        <v>385</v>
      </c>
      <c r="S41" s="54" t="s">
        <v>356</v>
      </c>
      <c r="T41" s="54" t="s">
        <v>386</v>
      </c>
      <c r="U41" s="54" t="s">
        <v>387</v>
      </c>
      <c r="V41" s="54" t="str">
        <f t="shared" si="1"/>
        <v>Sanitation-Sewage-Sewage Lines - M&amp;D</v>
      </c>
      <c r="W41" s="54" t="str">
        <f t="shared" si="2"/>
        <v>Sanitation-Sewage</v>
      </c>
      <c r="X41" s="54" t="e">
        <f>VLOOKUP(V41,#REF!,2,FALSE)</f>
        <v>#REF!</v>
      </c>
      <c r="Y41" s="54" t="e">
        <f>VLOOKUP(W41,#REF!,2,FALSE)</f>
        <v>#REF!</v>
      </c>
      <c r="Z41" s="54" t="e">
        <f>VLOOKUP(V41,#REF!,2,FALSE)</f>
        <v>#REF!</v>
      </c>
      <c r="AA41" s="54">
        <v>60</v>
      </c>
      <c r="AB41" s="132" t="s">
        <v>485</v>
      </c>
      <c r="AC41" s="132" t="s">
        <v>388</v>
      </c>
      <c r="AD41" s="132" t="s">
        <v>472</v>
      </c>
      <c r="AE41" s="134">
        <v>42581</v>
      </c>
    </row>
    <row r="42" spans="2:31" ht="114.75" x14ac:dyDescent="0.25">
      <c r="B42" s="58">
        <v>4902</v>
      </c>
      <c r="C42" s="53">
        <v>5000</v>
      </c>
      <c r="D42" s="53" t="s">
        <v>45</v>
      </c>
      <c r="E42" s="53" t="s">
        <v>389</v>
      </c>
      <c r="F42" s="53" t="s">
        <v>389</v>
      </c>
      <c r="G42" s="53" t="s">
        <v>390</v>
      </c>
      <c r="H42" s="53" t="s">
        <v>161</v>
      </c>
      <c r="I42" s="53" t="s">
        <v>162</v>
      </c>
      <c r="J42" s="53" t="s">
        <v>356</v>
      </c>
      <c r="K42" s="53" t="s">
        <v>391</v>
      </c>
      <c r="L42" s="53">
        <v>60</v>
      </c>
      <c r="M42" s="53" t="s">
        <v>52</v>
      </c>
      <c r="N42" s="53" t="s">
        <v>384</v>
      </c>
      <c r="O42" s="53" t="s">
        <v>54</v>
      </c>
      <c r="P42" s="53" t="s">
        <v>55</v>
      </c>
      <c r="Q42" s="53" t="s">
        <v>56</v>
      </c>
      <c r="R42" s="53" t="s">
        <v>392</v>
      </c>
      <c r="S42" s="54" t="s">
        <v>356</v>
      </c>
      <c r="T42" s="54" t="s">
        <v>386</v>
      </c>
      <c r="U42" s="54" t="s">
        <v>387</v>
      </c>
      <c r="V42" s="54" t="str">
        <f t="shared" si="1"/>
        <v>Sanitation-Sewage-Sewage Lines - M&amp;D</v>
      </c>
      <c r="W42" s="54" t="str">
        <f t="shared" si="2"/>
        <v>Sanitation-Sewage</v>
      </c>
      <c r="X42" s="54" t="e">
        <f>VLOOKUP(V42,#REF!,2,FALSE)</f>
        <v>#REF!</v>
      </c>
      <c r="Y42" s="54" t="e">
        <f>VLOOKUP(W42,#REF!,2,FALSE)</f>
        <v>#REF!</v>
      </c>
      <c r="Z42" s="54" t="e">
        <f>VLOOKUP(V42,#REF!,2,FALSE)</f>
        <v>#REF!</v>
      </c>
      <c r="AA42" s="54">
        <v>60</v>
      </c>
      <c r="AB42" s="158"/>
      <c r="AC42" s="158"/>
      <c r="AD42" s="158"/>
      <c r="AE42" s="165"/>
    </row>
    <row r="43" spans="2:31" ht="76.5" x14ac:dyDescent="0.25">
      <c r="B43" s="58">
        <v>4881</v>
      </c>
      <c r="C43" s="53">
        <v>5003</v>
      </c>
      <c r="D43" s="53" t="s">
        <v>45</v>
      </c>
      <c r="E43" s="53" t="s">
        <v>389</v>
      </c>
      <c r="F43" s="53" t="s">
        <v>389</v>
      </c>
      <c r="G43" s="53" t="s">
        <v>393</v>
      </c>
      <c r="H43" s="53" t="s">
        <v>95</v>
      </c>
      <c r="I43" s="53" t="s">
        <v>96</v>
      </c>
      <c r="J43" s="53" t="s">
        <v>356</v>
      </c>
      <c r="K43" s="53" t="s">
        <v>97</v>
      </c>
      <c r="L43" s="53">
        <v>60</v>
      </c>
      <c r="M43" s="53" t="s">
        <v>52</v>
      </c>
      <c r="N43" s="53" t="s">
        <v>384</v>
      </c>
      <c r="O43" s="53" t="s">
        <v>54</v>
      </c>
      <c r="P43" s="53" t="s">
        <v>55</v>
      </c>
      <c r="Q43" s="53" t="s">
        <v>56</v>
      </c>
      <c r="R43" s="53" t="s">
        <v>394</v>
      </c>
      <c r="S43" s="54" t="s">
        <v>356</v>
      </c>
      <c r="T43" s="54" t="s">
        <v>386</v>
      </c>
      <c r="U43" s="54" t="s">
        <v>387</v>
      </c>
      <c r="V43" s="54" t="str">
        <f t="shared" si="1"/>
        <v>Sanitation-Sewage-Sewage Lines - M&amp;D</v>
      </c>
      <c r="W43" s="54" t="str">
        <f t="shared" si="2"/>
        <v>Sanitation-Sewage</v>
      </c>
      <c r="X43" s="54" t="e">
        <f>VLOOKUP(V43,#REF!,2,FALSE)</f>
        <v>#REF!</v>
      </c>
      <c r="Y43" s="54" t="e">
        <f>VLOOKUP(W43,#REF!,2,FALSE)</f>
        <v>#REF!</v>
      </c>
      <c r="Z43" s="54" t="e">
        <f>VLOOKUP(V43,#REF!,2,FALSE)</f>
        <v>#REF!</v>
      </c>
      <c r="AA43" s="54">
        <v>60</v>
      </c>
      <c r="AB43" s="54" t="s">
        <v>485</v>
      </c>
      <c r="AC43" s="66" t="s">
        <v>545</v>
      </c>
      <c r="AD43" s="54" t="s">
        <v>472</v>
      </c>
      <c r="AE43" s="67"/>
    </row>
    <row r="44" spans="2:31" ht="45" customHeight="1" x14ac:dyDescent="0.25">
      <c r="B44" s="58">
        <v>4882</v>
      </c>
      <c r="C44" s="53">
        <v>5003</v>
      </c>
      <c r="D44" s="53" t="s">
        <v>45</v>
      </c>
      <c r="E44" s="53" t="s">
        <v>381</v>
      </c>
      <c r="F44" s="53" t="s">
        <v>381</v>
      </c>
      <c r="G44" s="53" t="s">
        <v>395</v>
      </c>
      <c r="H44" s="53" t="s">
        <v>95</v>
      </c>
      <c r="I44" s="53" t="s">
        <v>96</v>
      </c>
      <c r="J44" s="53" t="s">
        <v>356</v>
      </c>
      <c r="K44" s="53" t="s">
        <v>97</v>
      </c>
      <c r="L44" s="53">
        <v>60</v>
      </c>
      <c r="M44" s="53" t="s">
        <v>52</v>
      </c>
      <c r="N44" s="53" t="s">
        <v>384</v>
      </c>
      <c r="O44" s="53" t="s">
        <v>54</v>
      </c>
      <c r="P44" s="53" t="s">
        <v>55</v>
      </c>
      <c r="Q44" s="53" t="s">
        <v>56</v>
      </c>
      <c r="R44" s="53" t="s">
        <v>396</v>
      </c>
      <c r="S44" s="54" t="s">
        <v>356</v>
      </c>
      <c r="T44" s="54" t="s">
        <v>386</v>
      </c>
      <c r="U44" s="54" t="s">
        <v>387</v>
      </c>
      <c r="V44" s="54" t="str">
        <f t="shared" si="1"/>
        <v>Sanitation-Sewage-Sewage Lines - M&amp;D</v>
      </c>
      <c r="W44" s="54" t="str">
        <f t="shared" si="2"/>
        <v>Sanitation-Sewage</v>
      </c>
      <c r="X44" s="54" t="e">
        <f>VLOOKUP(V44,#REF!,2,FALSE)</f>
        <v>#REF!</v>
      </c>
      <c r="Y44" s="54" t="e">
        <f>VLOOKUP(W44,#REF!,2,FALSE)</f>
        <v>#REF!</v>
      </c>
      <c r="Z44" s="54" t="e">
        <f>VLOOKUP(V44,#REF!,2,FALSE)</f>
        <v>#REF!</v>
      </c>
      <c r="AA44" s="54">
        <v>60</v>
      </c>
      <c r="AB44" s="132" t="s">
        <v>485</v>
      </c>
      <c r="AC44" s="132" t="s">
        <v>512</v>
      </c>
      <c r="AD44" s="132" t="s">
        <v>472</v>
      </c>
      <c r="AE44" s="134">
        <v>42581</v>
      </c>
    </row>
    <row r="45" spans="2:31" ht="125.25" customHeight="1" thickBot="1" x14ac:dyDescent="0.3">
      <c r="B45" s="59">
        <v>2257</v>
      </c>
      <c r="C45" s="40">
        <v>20000</v>
      </c>
      <c r="D45" s="40" t="s">
        <v>56</v>
      </c>
      <c r="E45" s="40" t="s">
        <v>381</v>
      </c>
      <c r="F45" s="40" t="s">
        <v>397</v>
      </c>
      <c r="G45" s="40" t="s">
        <v>398</v>
      </c>
      <c r="H45" s="40" t="s">
        <v>399</v>
      </c>
      <c r="I45" s="40" t="s">
        <v>400</v>
      </c>
      <c r="J45" s="40" t="s">
        <v>356</v>
      </c>
      <c r="K45" s="40"/>
      <c r="L45" s="40">
        <v>60</v>
      </c>
      <c r="M45" s="40" t="s">
        <v>52</v>
      </c>
      <c r="N45" s="40" t="s">
        <v>384</v>
      </c>
      <c r="O45" s="40" t="s">
        <v>54</v>
      </c>
      <c r="P45" s="40" t="s">
        <v>55</v>
      </c>
      <c r="Q45" s="40" t="s">
        <v>56</v>
      </c>
      <c r="R45" s="40" t="s">
        <v>401</v>
      </c>
      <c r="S45" s="41" t="s">
        <v>356</v>
      </c>
      <c r="T45" s="41" t="s">
        <v>386</v>
      </c>
      <c r="U45" s="41" t="s">
        <v>387</v>
      </c>
      <c r="V45" s="41" t="str">
        <f t="shared" si="1"/>
        <v>Sanitation-Sewage-Sewage Lines - M&amp;D</v>
      </c>
      <c r="W45" s="41" t="str">
        <f t="shared" si="2"/>
        <v>Sanitation-Sewage</v>
      </c>
      <c r="X45" s="41" t="e">
        <f>VLOOKUP(V45,#REF!,2,FALSE)</f>
        <v>#REF!</v>
      </c>
      <c r="Y45" s="41" t="e">
        <f>VLOOKUP(W45,#REF!,2,FALSE)</f>
        <v>#REF!</v>
      </c>
      <c r="Z45" s="41" t="e">
        <f>VLOOKUP(V45,#REF!,2,FALSE)</f>
        <v>#REF!</v>
      </c>
      <c r="AA45" s="41">
        <v>60</v>
      </c>
      <c r="AB45" s="133"/>
      <c r="AC45" s="133"/>
      <c r="AD45" s="133"/>
      <c r="AE45" s="135"/>
    </row>
    <row r="46" spans="2:31" ht="21.75" customHeight="1" x14ac:dyDescent="0.25">
      <c r="B46" s="97" t="s">
        <v>499</v>
      </c>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9"/>
    </row>
    <row r="47" spans="2:31" ht="128.25" thickBot="1" x14ac:dyDescent="0.3">
      <c r="B47" s="59">
        <v>3807</v>
      </c>
      <c r="C47" s="40">
        <v>5000</v>
      </c>
      <c r="D47" s="40" t="s">
        <v>45</v>
      </c>
      <c r="E47" s="40" t="s">
        <v>402</v>
      </c>
      <c r="F47" s="40" t="s">
        <v>402</v>
      </c>
      <c r="G47" s="40" t="s">
        <v>403</v>
      </c>
      <c r="H47" s="40" t="s">
        <v>224</v>
      </c>
      <c r="I47" s="40" t="s">
        <v>225</v>
      </c>
      <c r="J47" s="40" t="s">
        <v>356</v>
      </c>
      <c r="K47" s="40" t="s">
        <v>252</v>
      </c>
      <c r="L47" s="40">
        <v>60</v>
      </c>
      <c r="M47" s="40" t="s">
        <v>52</v>
      </c>
      <c r="N47" s="40" t="s">
        <v>384</v>
      </c>
      <c r="O47" s="40" t="s">
        <v>54</v>
      </c>
      <c r="P47" s="40" t="s">
        <v>55</v>
      </c>
      <c r="Q47" s="40" t="s">
        <v>56</v>
      </c>
      <c r="R47" s="40" t="s">
        <v>404</v>
      </c>
      <c r="S47" s="41" t="s">
        <v>356</v>
      </c>
      <c r="T47" s="41" t="s">
        <v>405</v>
      </c>
      <c r="U47" s="41" t="s">
        <v>406</v>
      </c>
      <c r="V47" s="41" t="str">
        <f t="shared" si="1"/>
        <v>Sanitation-Storm Water Drains-Storm Water Drain Works</v>
      </c>
      <c r="W47" s="41" t="str">
        <f t="shared" si="2"/>
        <v>Sanitation-Storm Water Drains</v>
      </c>
      <c r="X47" s="41" t="e">
        <f>VLOOKUP(V47,#REF!,2,FALSE)</f>
        <v>#REF!</v>
      </c>
      <c r="Y47" s="41" t="e">
        <f>VLOOKUP(W47,#REF!,2,FALSE)</f>
        <v>#REF!</v>
      </c>
      <c r="Z47" s="41" t="e">
        <f>VLOOKUP(V47,#REF!,2,FALSE)</f>
        <v>#REF!</v>
      </c>
      <c r="AA47" s="41">
        <v>60</v>
      </c>
      <c r="AB47" s="41" t="s">
        <v>485</v>
      </c>
      <c r="AC47" s="41" t="s">
        <v>407</v>
      </c>
      <c r="AD47" s="41" t="s">
        <v>470</v>
      </c>
      <c r="AE47" s="61" t="s">
        <v>488</v>
      </c>
    </row>
    <row r="48" spans="2:31" ht="19.5" customHeight="1" x14ac:dyDescent="0.25">
      <c r="B48" s="100" t="s">
        <v>500</v>
      </c>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2"/>
    </row>
    <row r="49" spans="2:31" ht="76.5" x14ac:dyDescent="0.25">
      <c r="B49" s="58">
        <v>3793</v>
      </c>
      <c r="C49" s="53">
        <v>5000</v>
      </c>
      <c r="D49" s="53" t="s">
        <v>45</v>
      </c>
      <c r="E49" s="53" t="s">
        <v>408</v>
      </c>
      <c r="F49" s="53" t="s">
        <v>408</v>
      </c>
      <c r="G49" s="53" t="s">
        <v>409</v>
      </c>
      <c r="H49" s="53" t="s">
        <v>114</v>
      </c>
      <c r="I49" s="53" t="s">
        <v>115</v>
      </c>
      <c r="J49" s="53" t="s">
        <v>410</v>
      </c>
      <c r="K49" s="53" t="s">
        <v>411</v>
      </c>
      <c r="L49" s="53">
        <v>60</v>
      </c>
      <c r="M49" s="53" t="s">
        <v>52</v>
      </c>
      <c r="N49" s="53" t="s">
        <v>53</v>
      </c>
      <c r="O49" s="53" t="s">
        <v>54</v>
      </c>
      <c r="P49" s="53" t="s">
        <v>55</v>
      </c>
      <c r="Q49" s="53" t="s">
        <v>56</v>
      </c>
      <c r="R49" s="53" t="s">
        <v>412</v>
      </c>
      <c r="S49" s="54" t="s">
        <v>413</v>
      </c>
      <c r="T49" s="54" t="s">
        <v>414</v>
      </c>
      <c r="U49" s="54" t="s">
        <v>60</v>
      </c>
      <c r="V49" s="54" t="str">
        <f t="shared" si="1"/>
        <v>Solid Waste Management -Garbage Collection &amp; Composting-</v>
      </c>
      <c r="W49" s="54" t="str">
        <f t="shared" si="2"/>
        <v>Solid Waste Management-Garbage Collection &amp; Composting</v>
      </c>
      <c r="X49" s="54" t="e">
        <f>VLOOKUP(V49,#REF!,2,FALSE)</f>
        <v>#REF!</v>
      </c>
      <c r="Y49" s="54" t="e">
        <f>VLOOKUP(W49,#REF!,2,FALSE)</f>
        <v>#REF!</v>
      </c>
      <c r="Z49" s="54" t="e">
        <f>VLOOKUP(V49,#REF!,2,FALSE)</f>
        <v>#REF!</v>
      </c>
      <c r="AA49" s="54">
        <v>60</v>
      </c>
      <c r="AB49" s="110"/>
      <c r="AC49" s="132" t="s">
        <v>415</v>
      </c>
      <c r="AD49" s="132" t="s">
        <v>470</v>
      </c>
      <c r="AE49" s="134">
        <v>42551</v>
      </c>
    </row>
    <row r="50" spans="2:31" ht="25.5" x14ac:dyDescent="0.25">
      <c r="B50" s="58">
        <v>3798</v>
      </c>
      <c r="C50" s="53">
        <v>5000</v>
      </c>
      <c r="D50" s="53" t="s">
        <v>45</v>
      </c>
      <c r="E50" s="53" t="s">
        <v>408</v>
      </c>
      <c r="F50" s="53" t="s">
        <v>408</v>
      </c>
      <c r="G50" s="53" t="s">
        <v>416</v>
      </c>
      <c r="H50" s="53" t="s">
        <v>119</v>
      </c>
      <c r="I50" s="53" t="s">
        <v>120</v>
      </c>
      <c r="J50" s="53" t="s">
        <v>410</v>
      </c>
      <c r="K50" s="53" t="s">
        <v>417</v>
      </c>
      <c r="L50" s="53">
        <v>60</v>
      </c>
      <c r="M50" s="53" t="s">
        <v>52</v>
      </c>
      <c r="N50" s="53" t="s">
        <v>53</v>
      </c>
      <c r="O50" s="53" t="s">
        <v>54</v>
      </c>
      <c r="P50" s="53" t="s">
        <v>55</v>
      </c>
      <c r="Q50" s="53" t="s">
        <v>56</v>
      </c>
      <c r="R50" s="53" t="s">
        <v>418</v>
      </c>
      <c r="S50" s="54" t="s">
        <v>413</v>
      </c>
      <c r="T50" s="54" t="s">
        <v>414</v>
      </c>
      <c r="U50" s="54" t="s">
        <v>60</v>
      </c>
      <c r="V50" s="54" t="str">
        <f t="shared" si="1"/>
        <v>Solid Waste Management -Garbage Collection &amp; Composting-</v>
      </c>
      <c r="W50" s="54" t="str">
        <f t="shared" si="2"/>
        <v>Solid Waste Management-Garbage Collection &amp; Composting</v>
      </c>
      <c r="X50" s="54" t="e">
        <f>VLOOKUP(V50,#REF!,2,FALSE)</f>
        <v>#REF!</v>
      </c>
      <c r="Y50" s="54" t="e">
        <f>VLOOKUP(W50,#REF!,2,FALSE)</f>
        <v>#REF!</v>
      </c>
      <c r="Z50" s="54" t="e">
        <f>VLOOKUP(V50,#REF!,2,FALSE)</f>
        <v>#REF!</v>
      </c>
      <c r="AA50" s="54">
        <v>60</v>
      </c>
      <c r="AB50" s="110"/>
      <c r="AC50" s="158"/>
      <c r="AD50" s="158"/>
      <c r="AE50" s="164"/>
    </row>
    <row r="51" spans="2:31" ht="213.75" customHeight="1" x14ac:dyDescent="0.25">
      <c r="B51" s="58">
        <v>3821</v>
      </c>
      <c r="C51" s="53">
        <v>5000</v>
      </c>
      <c r="D51" s="53" t="s">
        <v>45</v>
      </c>
      <c r="E51" s="53" t="s">
        <v>419</v>
      </c>
      <c r="F51" s="53"/>
      <c r="G51" s="53" t="s">
        <v>420</v>
      </c>
      <c r="H51" s="53" t="s">
        <v>77</v>
      </c>
      <c r="I51" s="53" t="s">
        <v>78</v>
      </c>
      <c r="J51" s="53" t="s">
        <v>410</v>
      </c>
      <c r="K51" s="53" t="s">
        <v>421</v>
      </c>
      <c r="L51" s="53">
        <v>60</v>
      </c>
      <c r="M51" s="53" t="s">
        <v>52</v>
      </c>
      <c r="N51" s="53" t="s">
        <v>53</v>
      </c>
      <c r="O51" s="53" t="s">
        <v>54</v>
      </c>
      <c r="P51" s="53" t="s">
        <v>55</v>
      </c>
      <c r="Q51" s="53" t="s">
        <v>56</v>
      </c>
      <c r="R51" s="53" t="s">
        <v>422</v>
      </c>
      <c r="S51" s="54" t="s">
        <v>413</v>
      </c>
      <c r="T51" s="54" t="s">
        <v>414</v>
      </c>
      <c r="U51" s="54" t="s">
        <v>60</v>
      </c>
      <c r="V51" s="54" t="str">
        <f t="shared" si="1"/>
        <v>Solid Waste Management -Garbage Collection &amp; Composting-</v>
      </c>
      <c r="W51" s="54" t="str">
        <f t="shared" si="2"/>
        <v>Solid Waste Management-Garbage Collection &amp; Composting</v>
      </c>
      <c r="X51" s="54" t="e">
        <f>VLOOKUP(V51,#REF!,2,FALSE)</f>
        <v>#REF!</v>
      </c>
      <c r="Y51" s="54" t="e">
        <f>VLOOKUP(W51,#REF!,2,FALSE)</f>
        <v>#REF!</v>
      </c>
      <c r="Z51" s="54" t="e">
        <f>VLOOKUP(V51,#REF!,2,FALSE)</f>
        <v>#REF!</v>
      </c>
      <c r="AA51" s="54">
        <v>60</v>
      </c>
      <c r="AB51" s="54"/>
      <c r="AC51" s="54" t="s">
        <v>423</v>
      </c>
      <c r="AD51" s="54" t="s">
        <v>473</v>
      </c>
      <c r="AE51" s="67" t="s">
        <v>491</v>
      </c>
    </row>
    <row r="52" spans="2:31" ht="88.5" customHeight="1" x14ac:dyDescent="0.25">
      <c r="B52" s="58">
        <v>3822</v>
      </c>
      <c r="C52" s="53">
        <v>5000</v>
      </c>
      <c r="D52" s="53" t="s">
        <v>45</v>
      </c>
      <c r="E52" s="53" t="s">
        <v>408</v>
      </c>
      <c r="F52" s="53" t="s">
        <v>408</v>
      </c>
      <c r="G52" s="53" t="s">
        <v>424</v>
      </c>
      <c r="H52" s="53" t="s">
        <v>77</v>
      </c>
      <c r="I52" s="53" t="s">
        <v>78</v>
      </c>
      <c r="J52" s="53" t="s">
        <v>410</v>
      </c>
      <c r="K52" s="53" t="s">
        <v>425</v>
      </c>
      <c r="L52" s="53">
        <v>60</v>
      </c>
      <c r="M52" s="53" t="s">
        <v>52</v>
      </c>
      <c r="N52" s="53" t="s">
        <v>53</v>
      </c>
      <c r="O52" s="53" t="s">
        <v>54</v>
      </c>
      <c r="P52" s="53" t="s">
        <v>55</v>
      </c>
      <c r="Q52" s="53" t="s">
        <v>56</v>
      </c>
      <c r="R52" s="53" t="s">
        <v>426</v>
      </c>
      <c r="S52" s="54" t="s">
        <v>413</v>
      </c>
      <c r="T52" s="54" t="s">
        <v>414</v>
      </c>
      <c r="U52" s="54" t="s">
        <v>60</v>
      </c>
      <c r="V52" s="54" t="str">
        <f t="shared" si="1"/>
        <v>Solid Waste Management -Garbage Collection &amp; Composting-</v>
      </c>
      <c r="W52" s="54" t="str">
        <f t="shared" si="2"/>
        <v>Solid Waste Management-Garbage Collection &amp; Composting</v>
      </c>
      <c r="X52" s="54" t="e">
        <f>VLOOKUP(V52,#REF!,2,FALSE)</f>
        <v>#REF!</v>
      </c>
      <c r="Y52" s="54" t="e">
        <f>VLOOKUP(W52,#REF!,2,FALSE)</f>
        <v>#REF!</v>
      </c>
      <c r="Z52" s="54" t="e">
        <f>VLOOKUP(V52,#REF!,2,FALSE)</f>
        <v>#REF!</v>
      </c>
      <c r="AA52" s="54">
        <v>60</v>
      </c>
      <c r="AB52" s="54"/>
      <c r="AC52" s="54" t="s">
        <v>415</v>
      </c>
      <c r="AD52" s="54" t="s">
        <v>470</v>
      </c>
      <c r="AE52" s="68">
        <v>42551</v>
      </c>
    </row>
    <row r="53" spans="2:31" ht="204" x14ac:dyDescent="0.25">
      <c r="B53" s="58">
        <v>3831</v>
      </c>
      <c r="C53" s="53">
        <v>5000</v>
      </c>
      <c r="D53" s="53" t="s">
        <v>45</v>
      </c>
      <c r="E53" s="53" t="s">
        <v>419</v>
      </c>
      <c r="F53" s="53"/>
      <c r="G53" s="53" t="s">
        <v>427</v>
      </c>
      <c r="H53" s="53" t="s">
        <v>153</v>
      </c>
      <c r="I53" s="53" t="s">
        <v>154</v>
      </c>
      <c r="J53" s="53" t="s">
        <v>410</v>
      </c>
      <c r="K53" s="53" t="s">
        <v>366</v>
      </c>
      <c r="L53" s="53">
        <v>60</v>
      </c>
      <c r="M53" s="53" t="s">
        <v>52</v>
      </c>
      <c r="N53" s="53" t="s">
        <v>53</v>
      </c>
      <c r="O53" s="53" t="s">
        <v>54</v>
      </c>
      <c r="P53" s="53" t="s">
        <v>55</v>
      </c>
      <c r="Q53" s="53" t="s">
        <v>56</v>
      </c>
      <c r="R53" s="53" t="s">
        <v>428</v>
      </c>
      <c r="S53" s="54" t="s">
        <v>413</v>
      </c>
      <c r="T53" s="54" t="s">
        <v>414</v>
      </c>
      <c r="U53" s="54" t="s">
        <v>60</v>
      </c>
      <c r="V53" s="54" t="str">
        <f t="shared" si="1"/>
        <v>Solid Waste Management -Garbage Collection &amp; Composting-</v>
      </c>
      <c r="W53" s="54" t="str">
        <f t="shared" si="2"/>
        <v>Solid Waste Management-Garbage Collection &amp; Composting</v>
      </c>
      <c r="X53" s="54" t="e">
        <f>VLOOKUP(V53,#REF!,2,FALSE)</f>
        <v>#REF!</v>
      </c>
      <c r="Y53" s="54" t="e">
        <f>VLOOKUP(W53,#REF!,2,FALSE)</f>
        <v>#REF!</v>
      </c>
      <c r="Z53" s="54" t="e">
        <f>VLOOKUP(V53,#REF!,2,FALSE)</f>
        <v>#REF!</v>
      </c>
      <c r="AA53" s="54">
        <v>60</v>
      </c>
      <c r="AB53" s="54"/>
      <c r="AC53" s="54" t="s">
        <v>423</v>
      </c>
      <c r="AD53" s="54" t="s">
        <v>473</v>
      </c>
      <c r="AE53" s="67" t="s">
        <v>491</v>
      </c>
    </row>
    <row r="54" spans="2:31" ht="76.5" x14ac:dyDescent="0.25">
      <c r="B54" s="58">
        <v>3833</v>
      </c>
      <c r="C54" s="53">
        <v>5000</v>
      </c>
      <c r="D54" s="53" t="s">
        <v>45</v>
      </c>
      <c r="E54" s="53" t="s">
        <v>408</v>
      </c>
      <c r="F54" s="53" t="s">
        <v>408</v>
      </c>
      <c r="G54" s="53" t="s">
        <v>429</v>
      </c>
      <c r="H54" s="53" t="s">
        <v>153</v>
      </c>
      <c r="I54" s="53" t="s">
        <v>154</v>
      </c>
      <c r="J54" s="53" t="s">
        <v>410</v>
      </c>
      <c r="K54" s="53" t="s">
        <v>366</v>
      </c>
      <c r="L54" s="53">
        <v>60</v>
      </c>
      <c r="M54" s="53" t="s">
        <v>52</v>
      </c>
      <c r="N54" s="53" t="s">
        <v>53</v>
      </c>
      <c r="O54" s="53" t="s">
        <v>54</v>
      </c>
      <c r="P54" s="53" t="s">
        <v>55</v>
      </c>
      <c r="Q54" s="53" t="s">
        <v>56</v>
      </c>
      <c r="R54" s="53" t="s">
        <v>430</v>
      </c>
      <c r="S54" s="54" t="s">
        <v>413</v>
      </c>
      <c r="T54" s="54" t="s">
        <v>414</v>
      </c>
      <c r="U54" s="54" t="s">
        <v>60</v>
      </c>
      <c r="V54" s="54" t="str">
        <f t="shared" si="1"/>
        <v>Solid Waste Management -Garbage Collection &amp; Composting-</v>
      </c>
      <c r="W54" s="54" t="str">
        <f t="shared" si="2"/>
        <v>Solid Waste Management-Garbage Collection &amp; Composting</v>
      </c>
      <c r="X54" s="54" t="e">
        <f>VLOOKUP(V54,#REF!,2,FALSE)</f>
        <v>#REF!</v>
      </c>
      <c r="Y54" s="54" t="e">
        <f>VLOOKUP(W54,#REF!,2,FALSE)</f>
        <v>#REF!</v>
      </c>
      <c r="Z54" s="54" t="e">
        <f>VLOOKUP(V54,#REF!,2,FALSE)</f>
        <v>#REF!</v>
      </c>
      <c r="AA54" s="54">
        <v>60</v>
      </c>
      <c r="AB54" s="54"/>
      <c r="AC54" s="54" t="s">
        <v>415</v>
      </c>
      <c r="AD54" s="54" t="s">
        <v>470</v>
      </c>
      <c r="AE54" s="68">
        <v>42551</v>
      </c>
    </row>
    <row r="55" spans="2:31" ht="204" x14ac:dyDescent="0.25">
      <c r="B55" s="58">
        <v>4923</v>
      </c>
      <c r="C55" s="53">
        <v>5000</v>
      </c>
      <c r="D55" s="53" t="s">
        <v>45</v>
      </c>
      <c r="E55" s="53" t="s">
        <v>419</v>
      </c>
      <c r="F55" s="53"/>
      <c r="G55" s="53" t="s">
        <v>431</v>
      </c>
      <c r="H55" s="53" t="s">
        <v>166</v>
      </c>
      <c r="I55" s="53" t="s">
        <v>167</v>
      </c>
      <c r="J55" s="53" t="s">
        <v>410</v>
      </c>
      <c r="K55" s="53" t="s">
        <v>252</v>
      </c>
      <c r="L55" s="53">
        <v>60</v>
      </c>
      <c r="M55" s="53" t="s">
        <v>52</v>
      </c>
      <c r="N55" s="53" t="s">
        <v>53</v>
      </c>
      <c r="O55" s="53" t="s">
        <v>54</v>
      </c>
      <c r="P55" s="53" t="s">
        <v>55</v>
      </c>
      <c r="Q55" s="53" t="s">
        <v>56</v>
      </c>
      <c r="R55" s="53" t="s">
        <v>432</v>
      </c>
      <c r="S55" s="54" t="s">
        <v>413</v>
      </c>
      <c r="T55" s="54" t="s">
        <v>414</v>
      </c>
      <c r="U55" s="54" t="s">
        <v>60</v>
      </c>
      <c r="V55" s="54" t="str">
        <f t="shared" si="1"/>
        <v>Solid Waste Management -Garbage Collection &amp; Composting-</v>
      </c>
      <c r="W55" s="54" t="str">
        <f t="shared" si="2"/>
        <v>Solid Waste Management-Garbage Collection &amp; Composting</v>
      </c>
      <c r="X55" s="54" t="e">
        <f>VLOOKUP(V55,#REF!,2,FALSE)</f>
        <v>#REF!</v>
      </c>
      <c r="Y55" s="54" t="e">
        <f>VLOOKUP(W55,#REF!,2,FALSE)</f>
        <v>#REF!</v>
      </c>
      <c r="Z55" s="54" t="e">
        <f>VLOOKUP(V55,#REF!,2,FALSE)</f>
        <v>#REF!</v>
      </c>
      <c r="AA55" s="54">
        <v>60</v>
      </c>
      <c r="AB55" s="54"/>
      <c r="AC55" s="54" t="s">
        <v>423</v>
      </c>
      <c r="AD55" s="54" t="s">
        <v>473</v>
      </c>
      <c r="AE55" s="67" t="s">
        <v>491</v>
      </c>
    </row>
    <row r="56" spans="2:31" ht="80.25" customHeight="1" x14ac:dyDescent="0.25">
      <c r="B56" s="58">
        <v>4933</v>
      </c>
      <c r="C56" s="53">
        <v>5000</v>
      </c>
      <c r="D56" s="53" t="s">
        <v>45</v>
      </c>
      <c r="E56" s="53" t="s">
        <v>408</v>
      </c>
      <c r="F56" s="53" t="s">
        <v>408</v>
      </c>
      <c r="G56" s="53" t="s">
        <v>433</v>
      </c>
      <c r="H56" s="53" t="s">
        <v>172</v>
      </c>
      <c r="I56" s="53" t="s">
        <v>173</v>
      </c>
      <c r="J56" s="53" t="s">
        <v>410</v>
      </c>
      <c r="K56" s="53" t="s">
        <v>434</v>
      </c>
      <c r="L56" s="53">
        <v>60</v>
      </c>
      <c r="M56" s="53" t="s">
        <v>52</v>
      </c>
      <c r="N56" s="53" t="s">
        <v>53</v>
      </c>
      <c r="O56" s="53" t="s">
        <v>54</v>
      </c>
      <c r="P56" s="53" t="s">
        <v>55</v>
      </c>
      <c r="Q56" s="53" t="s">
        <v>56</v>
      </c>
      <c r="R56" s="53" t="s">
        <v>435</v>
      </c>
      <c r="S56" s="54" t="s">
        <v>413</v>
      </c>
      <c r="T56" s="54" t="s">
        <v>414</v>
      </c>
      <c r="U56" s="54" t="s">
        <v>60</v>
      </c>
      <c r="V56" s="54" t="str">
        <f t="shared" si="1"/>
        <v>Solid Waste Management -Garbage Collection &amp; Composting-</v>
      </c>
      <c r="W56" s="54" t="str">
        <f t="shared" si="2"/>
        <v>Solid Waste Management-Garbage Collection &amp; Composting</v>
      </c>
      <c r="X56" s="54" t="e">
        <f>VLOOKUP(V56,#REF!,2,FALSE)</f>
        <v>#REF!</v>
      </c>
      <c r="Y56" s="54" t="e">
        <f>VLOOKUP(W56,#REF!,2,FALSE)</f>
        <v>#REF!</v>
      </c>
      <c r="Z56" s="54" t="e">
        <f>VLOOKUP(V56,#REF!,2,FALSE)</f>
        <v>#REF!</v>
      </c>
      <c r="AA56" s="54">
        <v>60</v>
      </c>
      <c r="AB56" s="54"/>
      <c r="AC56" s="54" t="s">
        <v>415</v>
      </c>
      <c r="AD56" s="54" t="s">
        <v>470</v>
      </c>
      <c r="AE56" s="68">
        <v>42551</v>
      </c>
    </row>
    <row r="57" spans="2:31" ht="129.75" customHeight="1" x14ac:dyDescent="0.25">
      <c r="B57" s="58">
        <v>4939</v>
      </c>
      <c r="C57" s="53">
        <v>5000</v>
      </c>
      <c r="D57" s="53" t="s">
        <v>45</v>
      </c>
      <c r="E57" s="53" t="s">
        <v>419</v>
      </c>
      <c r="F57" s="53"/>
      <c r="G57" s="53" t="s">
        <v>436</v>
      </c>
      <c r="H57" s="53" t="s">
        <v>177</v>
      </c>
      <c r="I57" s="53" t="s">
        <v>178</v>
      </c>
      <c r="J57" s="53" t="s">
        <v>410</v>
      </c>
      <c r="K57" s="53" t="s">
        <v>437</v>
      </c>
      <c r="L57" s="53">
        <v>60</v>
      </c>
      <c r="M57" s="53" t="s">
        <v>52</v>
      </c>
      <c r="N57" s="53" t="s">
        <v>53</v>
      </c>
      <c r="O57" s="53" t="s">
        <v>54</v>
      </c>
      <c r="P57" s="53" t="s">
        <v>55</v>
      </c>
      <c r="Q57" s="53" t="s">
        <v>56</v>
      </c>
      <c r="R57" s="53" t="s">
        <v>438</v>
      </c>
      <c r="S57" s="54" t="s">
        <v>413</v>
      </c>
      <c r="T57" s="54" t="s">
        <v>414</v>
      </c>
      <c r="U57" s="54" t="s">
        <v>60</v>
      </c>
      <c r="V57" s="54" t="str">
        <f t="shared" si="1"/>
        <v>Solid Waste Management -Garbage Collection &amp; Composting-</v>
      </c>
      <c r="W57" s="54" t="str">
        <f t="shared" si="2"/>
        <v>Solid Waste Management-Garbage Collection &amp; Composting</v>
      </c>
      <c r="X57" s="54" t="e">
        <f>VLOOKUP(V57,#REF!,2,FALSE)</f>
        <v>#REF!</v>
      </c>
      <c r="Y57" s="54" t="e">
        <f>VLOOKUP(W57,#REF!,2,FALSE)</f>
        <v>#REF!</v>
      </c>
      <c r="Z57" s="54" t="e">
        <f>VLOOKUP(V57,#REF!,2,FALSE)</f>
        <v>#REF!</v>
      </c>
      <c r="AA57" s="54">
        <v>60</v>
      </c>
      <c r="AB57" s="132" t="s">
        <v>513</v>
      </c>
      <c r="AC57" s="110" t="s">
        <v>514</v>
      </c>
      <c r="AD57" s="110" t="s">
        <v>473</v>
      </c>
      <c r="AE57" s="150" t="s">
        <v>491</v>
      </c>
    </row>
    <row r="58" spans="2:31" ht="78" customHeight="1" x14ac:dyDescent="0.25">
      <c r="B58" s="58">
        <v>4875</v>
      </c>
      <c r="C58" s="53">
        <v>5003</v>
      </c>
      <c r="D58" s="53" t="s">
        <v>45</v>
      </c>
      <c r="E58" s="53" t="s">
        <v>419</v>
      </c>
      <c r="F58" s="53" t="s">
        <v>419</v>
      </c>
      <c r="G58" s="53" t="s">
        <v>439</v>
      </c>
      <c r="H58" s="53" t="s">
        <v>95</v>
      </c>
      <c r="I58" s="53" t="s">
        <v>96</v>
      </c>
      <c r="J58" s="53" t="s">
        <v>410</v>
      </c>
      <c r="K58" s="53" t="s">
        <v>97</v>
      </c>
      <c r="L58" s="53">
        <v>60</v>
      </c>
      <c r="M58" s="53" t="s">
        <v>52</v>
      </c>
      <c r="N58" s="53" t="s">
        <v>53</v>
      </c>
      <c r="O58" s="53" t="s">
        <v>54</v>
      </c>
      <c r="P58" s="53" t="s">
        <v>55</v>
      </c>
      <c r="Q58" s="53" t="s">
        <v>56</v>
      </c>
      <c r="R58" s="53" t="s">
        <v>440</v>
      </c>
      <c r="S58" s="54" t="s">
        <v>413</v>
      </c>
      <c r="T58" s="54" t="s">
        <v>414</v>
      </c>
      <c r="U58" s="54" t="s">
        <v>60</v>
      </c>
      <c r="V58" s="54" t="str">
        <f t="shared" si="1"/>
        <v>Solid Waste Management -Garbage Collection &amp; Composting-</v>
      </c>
      <c r="W58" s="54" t="str">
        <f t="shared" si="2"/>
        <v>Solid Waste Management-Garbage Collection &amp; Composting</v>
      </c>
      <c r="X58" s="54" t="e">
        <f>VLOOKUP(V58,#REF!,2,FALSE)</f>
        <v>#REF!</v>
      </c>
      <c r="Y58" s="54" t="e">
        <f>VLOOKUP(W58,#REF!,2,FALSE)</f>
        <v>#REF!</v>
      </c>
      <c r="Z58" s="54" t="e">
        <f>VLOOKUP(V58,#REF!,2,FALSE)</f>
        <v>#REF!</v>
      </c>
      <c r="AA58" s="54">
        <v>60</v>
      </c>
      <c r="AB58" s="158"/>
      <c r="AC58" s="110"/>
      <c r="AD58" s="110"/>
      <c r="AE58" s="150"/>
    </row>
    <row r="59" spans="2:31" ht="77.25" thickBot="1" x14ac:dyDescent="0.3">
      <c r="B59" s="62">
        <v>4876</v>
      </c>
      <c r="C59" s="55">
        <v>5003</v>
      </c>
      <c r="D59" s="55" t="s">
        <v>45</v>
      </c>
      <c r="E59" s="55" t="s">
        <v>408</v>
      </c>
      <c r="F59" s="55" t="s">
        <v>408</v>
      </c>
      <c r="G59" s="55" t="s">
        <v>441</v>
      </c>
      <c r="H59" s="55" t="s">
        <v>95</v>
      </c>
      <c r="I59" s="55" t="s">
        <v>96</v>
      </c>
      <c r="J59" s="55" t="s">
        <v>410</v>
      </c>
      <c r="K59" s="55" t="s">
        <v>97</v>
      </c>
      <c r="L59" s="55">
        <v>60</v>
      </c>
      <c r="M59" s="55" t="s">
        <v>52</v>
      </c>
      <c r="N59" s="55" t="s">
        <v>53</v>
      </c>
      <c r="O59" s="55" t="s">
        <v>54</v>
      </c>
      <c r="P59" s="55" t="s">
        <v>55</v>
      </c>
      <c r="Q59" s="55" t="s">
        <v>56</v>
      </c>
      <c r="R59" s="55" t="s">
        <v>442</v>
      </c>
      <c r="S59" s="56" t="s">
        <v>413</v>
      </c>
      <c r="T59" s="56" t="s">
        <v>414</v>
      </c>
      <c r="U59" s="56" t="s">
        <v>60</v>
      </c>
      <c r="V59" s="56" t="str">
        <f t="shared" si="1"/>
        <v>Solid Waste Management -Garbage Collection &amp; Composting-</v>
      </c>
      <c r="W59" s="56" t="str">
        <f t="shared" si="2"/>
        <v>Solid Waste Management-Garbage Collection &amp; Composting</v>
      </c>
      <c r="X59" s="56" t="e">
        <f>VLOOKUP(V59,#REF!,2,FALSE)</f>
        <v>#REF!</v>
      </c>
      <c r="Y59" s="56" t="e">
        <f>VLOOKUP(W59,#REF!,2,FALSE)</f>
        <v>#REF!</v>
      </c>
      <c r="Z59" s="56" t="e">
        <f>VLOOKUP(V59,#REF!,2,FALSE)</f>
        <v>#REF!</v>
      </c>
      <c r="AA59" s="56">
        <v>60</v>
      </c>
      <c r="AB59" s="56"/>
      <c r="AC59" s="56" t="s">
        <v>415</v>
      </c>
      <c r="AD59" s="56" t="s">
        <v>470</v>
      </c>
      <c r="AE59" s="69">
        <v>42551</v>
      </c>
    </row>
    <row r="60" spans="2:31" ht="27" customHeight="1" thickBot="1" x14ac:dyDescent="0.3">
      <c r="B60" s="155" t="s">
        <v>501</v>
      </c>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7"/>
    </row>
    <row r="61" spans="2:31" ht="153" customHeight="1" x14ac:dyDescent="0.25">
      <c r="B61" s="63">
        <v>3803</v>
      </c>
      <c r="C61" s="64">
        <v>5000</v>
      </c>
      <c r="D61" s="64" t="s">
        <v>45</v>
      </c>
      <c r="E61" s="64" t="s">
        <v>443</v>
      </c>
      <c r="F61" s="64" t="s">
        <v>443</v>
      </c>
      <c r="G61" s="64" t="s">
        <v>444</v>
      </c>
      <c r="H61" s="64" t="s">
        <v>126</v>
      </c>
      <c r="I61" s="64" t="s">
        <v>127</v>
      </c>
      <c r="J61" s="64" t="s">
        <v>410</v>
      </c>
      <c r="K61" s="64" t="s">
        <v>128</v>
      </c>
      <c r="L61" s="64">
        <v>60</v>
      </c>
      <c r="M61" s="64" t="s">
        <v>52</v>
      </c>
      <c r="N61" s="64" t="s">
        <v>53</v>
      </c>
      <c r="O61" s="64" t="s">
        <v>54</v>
      </c>
      <c r="P61" s="64" t="s">
        <v>55</v>
      </c>
      <c r="Q61" s="64" t="s">
        <v>56</v>
      </c>
      <c r="R61" s="64" t="s">
        <v>445</v>
      </c>
      <c r="S61" s="65" t="s">
        <v>413</v>
      </c>
      <c r="T61" s="65" t="s">
        <v>446</v>
      </c>
      <c r="U61" s="65" t="s">
        <v>60</v>
      </c>
      <c r="V61" s="65" t="str">
        <f t="shared" si="1"/>
        <v>Solid Waste Management -SWM Maintenance &amp; Development Works-</v>
      </c>
      <c r="W61" s="65" t="str">
        <f t="shared" si="2"/>
        <v>Solid Waste Management-SWM Maintenance &amp; Development Works</v>
      </c>
      <c r="X61" s="65" t="e">
        <f>VLOOKUP(V61,#REF!,2,FALSE)</f>
        <v>#REF!</v>
      </c>
      <c r="Y61" s="65" t="e">
        <f>VLOOKUP(W61,#REF!,2,FALSE)</f>
        <v>#REF!</v>
      </c>
      <c r="Z61" s="65" t="e">
        <f>VLOOKUP(V61,#REF!,2,FALSE)</f>
        <v>#REF!</v>
      </c>
      <c r="AA61" s="65">
        <v>60</v>
      </c>
      <c r="AB61" s="153" t="s">
        <v>485</v>
      </c>
      <c r="AC61" s="153" t="s">
        <v>489</v>
      </c>
      <c r="AD61" s="153" t="s">
        <v>490</v>
      </c>
      <c r="AE61" s="154" t="s">
        <v>491</v>
      </c>
    </row>
    <row r="62" spans="2:31" ht="26.25" customHeight="1" x14ac:dyDescent="0.25">
      <c r="B62" s="58">
        <v>3806</v>
      </c>
      <c r="C62" s="53">
        <v>5000</v>
      </c>
      <c r="D62" s="53" t="s">
        <v>45</v>
      </c>
      <c r="E62" s="53" t="s">
        <v>447</v>
      </c>
      <c r="F62" s="53" t="s">
        <v>447</v>
      </c>
      <c r="G62" s="53" t="s">
        <v>448</v>
      </c>
      <c r="H62" s="53" t="s">
        <v>224</v>
      </c>
      <c r="I62" s="53" t="s">
        <v>225</v>
      </c>
      <c r="J62" s="53" t="s">
        <v>410</v>
      </c>
      <c r="K62" s="53" t="s">
        <v>252</v>
      </c>
      <c r="L62" s="53">
        <v>60</v>
      </c>
      <c r="M62" s="53" t="s">
        <v>52</v>
      </c>
      <c r="N62" s="53" t="s">
        <v>53</v>
      </c>
      <c r="O62" s="53" t="s">
        <v>54</v>
      </c>
      <c r="P62" s="53" t="s">
        <v>55</v>
      </c>
      <c r="Q62" s="53" t="s">
        <v>56</v>
      </c>
      <c r="R62" s="53" t="s">
        <v>449</v>
      </c>
      <c r="S62" s="54" t="s">
        <v>413</v>
      </c>
      <c r="T62" s="54" t="s">
        <v>446</v>
      </c>
      <c r="U62" s="54" t="s">
        <v>60</v>
      </c>
      <c r="V62" s="54" t="str">
        <f t="shared" si="1"/>
        <v>Solid Waste Management -SWM Maintenance &amp; Development Works-</v>
      </c>
      <c r="W62" s="54" t="str">
        <f t="shared" si="2"/>
        <v>Solid Waste Management-SWM Maintenance &amp; Development Works</v>
      </c>
      <c r="X62" s="54" t="e">
        <f>VLOOKUP(V62,#REF!,2,FALSE)</f>
        <v>#REF!</v>
      </c>
      <c r="Y62" s="54" t="e">
        <f>VLOOKUP(W62,#REF!,2,FALSE)</f>
        <v>#REF!</v>
      </c>
      <c r="Z62" s="54" t="e">
        <f>VLOOKUP(V62,#REF!,2,FALSE)</f>
        <v>#REF!</v>
      </c>
      <c r="AA62" s="54">
        <v>60</v>
      </c>
      <c r="AB62" s="110"/>
      <c r="AC62" s="110"/>
      <c r="AD62" s="110"/>
      <c r="AE62" s="150"/>
    </row>
    <row r="63" spans="2:31" ht="26.25" customHeight="1" x14ac:dyDescent="0.25">
      <c r="B63" s="58">
        <v>3818</v>
      </c>
      <c r="C63" s="53">
        <v>5000</v>
      </c>
      <c r="D63" s="53" t="s">
        <v>45</v>
      </c>
      <c r="E63" s="53" t="s">
        <v>447</v>
      </c>
      <c r="F63" s="53" t="s">
        <v>447</v>
      </c>
      <c r="G63" s="53" t="s">
        <v>450</v>
      </c>
      <c r="H63" s="53" t="s">
        <v>68</v>
      </c>
      <c r="I63" s="53" t="s">
        <v>69</v>
      </c>
      <c r="J63" s="53" t="s">
        <v>410</v>
      </c>
      <c r="K63" s="53" t="s">
        <v>451</v>
      </c>
      <c r="L63" s="53">
        <v>60</v>
      </c>
      <c r="M63" s="53" t="s">
        <v>52</v>
      </c>
      <c r="N63" s="53" t="s">
        <v>53</v>
      </c>
      <c r="O63" s="53" t="s">
        <v>54</v>
      </c>
      <c r="P63" s="53" t="s">
        <v>55</v>
      </c>
      <c r="Q63" s="53" t="s">
        <v>56</v>
      </c>
      <c r="R63" s="53" t="s">
        <v>452</v>
      </c>
      <c r="S63" s="54" t="s">
        <v>413</v>
      </c>
      <c r="T63" s="54" t="s">
        <v>446</v>
      </c>
      <c r="U63" s="54" t="s">
        <v>60</v>
      </c>
      <c r="V63" s="54" t="str">
        <f t="shared" si="1"/>
        <v>Solid Waste Management -SWM Maintenance &amp; Development Works-</v>
      </c>
      <c r="W63" s="54" t="str">
        <f t="shared" si="2"/>
        <v>Solid Waste Management-SWM Maintenance &amp; Development Works</v>
      </c>
      <c r="X63" s="54" t="e">
        <f>VLOOKUP(V63,#REF!,2,FALSE)</f>
        <v>#REF!</v>
      </c>
      <c r="Y63" s="54" t="e">
        <f>VLOOKUP(W63,#REF!,2,FALSE)</f>
        <v>#REF!</v>
      </c>
      <c r="Z63" s="54" t="e">
        <f>VLOOKUP(V63,#REF!,2,FALSE)</f>
        <v>#REF!</v>
      </c>
      <c r="AA63" s="54">
        <v>60</v>
      </c>
      <c r="AB63" s="110"/>
      <c r="AC63" s="110"/>
      <c r="AD63" s="110"/>
      <c r="AE63" s="150"/>
    </row>
    <row r="64" spans="2:31" ht="26.25" customHeight="1" x14ac:dyDescent="0.25">
      <c r="B64" s="58">
        <v>3826</v>
      </c>
      <c r="C64" s="53">
        <v>5000</v>
      </c>
      <c r="D64" s="53" t="s">
        <v>45</v>
      </c>
      <c r="E64" s="53" t="s">
        <v>447</v>
      </c>
      <c r="F64" s="53" t="s">
        <v>447</v>
      </c>
      <c r="G64" s="53" t="s">
        <v>453</v>
      </c>
      <c r="H64" s="53" t="s">
        <v>148</v>
      </c>
      <c r="I64" s="53" t="s">
        <v>149</v>
      </c>
      <c r="J64" s="53" t="s">
        <v>410</v>
      </c>
      <c r="K64" s="53" t="s">
        <v>454</v>
      </c>
      <c r="L64" s="53">
        <v>60</v>
      </c>
      <c r="M64" s="53" t="s">
        <v>52</v>
      </c>
      <c r="N64" s="53" t="s">
        <v>53</v>
      </c>
      <c r="O64" s="53" t="s">
        <v>54</v>
      </c>
      <c r="P64" s="53" t="s">
        <v>55</v>
      </c>
      <c r="Q64" s="53" t="s">
        <v>56</v>
      </c>
      <c r="R64" s="53" t="s">
        <v>455</v>
      </c>
      <c r="S64" s="54" t="s">
        <v>413</v>
      </c>
      <c r="T64" s="54" t="s">
        <v>446</v>
      </c>
      <c r="U64" s="54" t="s">
        <v>60</v>
      </c>
      <c r="V64" s="54" t="str">
        <f t="shared" si="1"/>
        <v>Solid Waste Management -SWM Maintenance &amp; Development Works-</v>
      </c>
      <c r="W64" s="54" t="str">
        <f t="shared" si="2"/>
        <v>Solid Waste Management-SWM Maintenance &amp; Development Works</v>
      </c>
      <c r="X64" s="54" t="e">
        <f>VLOOKUP(V64,#REF!,2,FALSE)</f>
        <v>#REF!</v>
      </c>
      <c r="Y64" s="54" t="e">
        <f>VLOOKUP(W64,#REF!,2,FALSE)</f>
        <v>#REF!</v>
      </c>
      <c r="Z64" s="54" t="e">
        <f>VLOOKUP(V64,#REF!,2,FALSE)</f>
        <v>#REF!</v>
      </c>
      <c r="AA64" s="54">
        <v>60</v>
      </c>
      <c r="AB64" s="110"/>
      <c r="AC64" s="110"/>
      <c r="AD64" s="110"/>
      <c r="AE64" s="150"/>
    </row>
    <row r="65" spans="2:31" ht="39" customHeight="1" x14ac:dyDescent="0.25">
      <c r="B65" s="58">
        <v>3832</v>
      </c>
      <c r="C65" s="53">
        <v>5000</v>
      </c>
      <c r="D65" s="53" t="s">
        <v>45</v>
      </c>
      <c r="E65" s="53" t="s">
        <v>443</v>
      </c>
      <c r="F65" s="53" t="s">
        <v>443</v>
      </c>
      <c r="G65" s="53" t="s">
        <v>456</v>
      </c>
      <c r="H65" s="53" t="s">
        <v>153</v>
      </c>
      <c r="I65" s="53" t="s">
        <v>154</v>
      </c>
      <c r="J65" s="53" t="s">
        <v>410</v>
      </c>
      <c r="K65" s="53" t="s">
        <v>366</v>
      </c>
      <c r="L65" s="53">
        <v>60</v>
      </c>
      <c r="M65" s="53" t="s">
        <v>52</v>
      </c>
      <c r="N65" s="53" t="s">
        <v>53</v>
      </c>
      <c r="O65" s="53" t="s">
        <v>54</v>
      </c>
      <c r="P65" s="53" t="s">
        <v>55</v>
      </c>
      <c r="Q65" s="53" t="s">
        <v>56</v>
      </c>
      <c r="R65" s="53" t="s">
        <v>457</v>
      </c>
      <c r="S65" s="54" t="s">
        <v>413</v>
      </c>
      <c r="T65" s="54" t="s">
        <v>446</v>
      </c>
      <c r="U65" s="54" t="s">
        <v>60</v>
      </c>
      <c r="V65" s="54" t="str">
        <f t="shared" si="1"/>
        <v>Solid Waste Management -SWM Maintenance &amp; Development Works-</v>
      </c>
      <c r="W65" s="54" t="str">
        <f t="shared" si="2"/>
        <v>Solid Waste Management-SWM Maintenance &amp; Development Works</v>
      </c>
      <c r="X65" s="54" t="e">
        <f>VLOOKUP(V65,#REF!,2,FALSE)</f>
        <v>#REF!</v>
      </c>
      <c r="Y65" s="54" t="e">
        <f>VLOOKUP(W65,#REF!,2,FALSE)</f>
        <v>#REF!</v>
      </c>
      <c r="Z65" s="54" t="e">
        <f>VLOOKUP(V65,#REF!,2,FALSE)</f>
        <v>#REF!</v>
      </c>
      <c r="AA65" s="54">
        <v>60</v>
      </c>
      <c r="AB65" s="110"/>
      <c r="AC65" s="110"/>
      <c r="AD65" s="110"/>
      <c r="AE65" s="150"/>
    </row>
    <row r="66" spans="2:31" ht="39" customHeight="1" x14ac:dyDescent="0.25">
      <c r="B66" s="58">
        <v>4891</v>
      </c>
      <c r="C66" s="53">
        <v>5000</v>
      </c>
      <c r="D66" s="53" t="s">
        <v>45</v>
      </c>
      <c r="E66" s="53" t="s">
        <v>443</v>
      </c>
      <c r="F66" s="53" t="s">
        <v>443</v>
      </c>
      <c r="G66" s="53" t="s">
        <v>458</v>
      </c>
      <c r="H66" s="53" t="s">
        <v>236</v>
      </c>
      <c r="I66" s="53" t="s">
        <v>237</v>
      </c>
      <c r="J66" s="53" t="s">
        <v>410</v>
      </c>
      <c r="K66" s="53" t="s">
        <v>459</v>
      </c>
      <c r="L66" s="53">
        <v>60</v>
      </c>
      <c r="M66" s="53" t="s">
        <v>52</v>
      </c>
      <c r="N66" s="53" t="s">
        <v>53</v>
      </c>
      <c r="O66" s="53" t="s">
        <v>54</v>
      </c>
      <c r="P66" s="53" t="s">
        <v>55</v>
      </c>
      <c r="Q66" s="53" t="s">
        <v>56</v>
      </c>
      <c r="R66" s="53" t="s">
        <v>460</v>
      </c>
      <c r="S66" s="54" t="s">
        <v>413</v>
      </c>
      <c r="T66" s="54" t="s">
        <v>446</v>
      </c>
      <c r="U66" s="54" t="s">
        <v>60</v>
      </c>
      <c r="V66" s="54" t="str">
        <f t="shared" si="1"/>
        <v>Solid Waste Management -SWM Maintenance &amp; Development Works-</v>
      </c>
      <c r="W66" s="54" t="str">
        <f t="shared" si="2"/>
        <v>Solid Waste Management-SWM Maintenance &amp; Development Works</v>
      </c>
      <c r="X66" s="54" t="e">
        <f>VLOOKUP(V66,#REF!,2,FALSE)</f>
        <v>#REF!</v>
      </c>
      <c r="Y66" s="54" t="e">
        <f>VLOOKUP(W66,#REF!,2,FALSE)</f>
        <v>#REF!</v>
      </c>
      <c r="Z66" s="54" t="e">
        <f>VLOOKUP(V66,#REF!,2,FALSE)</f>
        <v>#REF!</v>
      </c>
      <c r="AA66" s="54">
        <v>60</v>
      </c>
      <c r="AB66" s="110"/>
      <c r="AC66" s="110"/>
      <c r="AD66" s="110"/>
      <c r="AE66" s="150"/>
    </row>
    <row r="67" spans="2:31" ht="39" customHeight="1" x14ac:dyDescent="0.25">
      <c r="B67" s="58">
        <v>4893</v>
      </c>
      <c r="C67" s="53">
        <v>5000</v>
      </c>
      <c r="D67" s="53" t="s">
        <v>45</v>
      </c>
      <c r="E67" s="53" t="s">
        <v>443</v>
      </c>
      <c r="F67" s="53" t="s">
        <v>443</v>
      </c>
      <c r="G67" s="53" t="s">
        <v>461</v>
      </c>
      <c r="H67" s="53" t="s">
        <v>84</v>
      </c>
      <c r="I67" s="53" t="s">
        <v>85</v>
      </c>
      <c r="J67" s="53" t="s">
        <v>410</v>
      </c>
      <c r="K67" s="53" t="s">
        <v>462</v>
      </c>
      <c r="L67" s="53">
        <v>60</v>
      </c>
      <c r="M67" s="53" t="s">
        <v>52</v>
      </c>
      <c r="N67" s="53" t="s">
        <v>53</v>
      </c>
      <c r="O67" s="53" t="s">
        <v>54</v>
      </c>
      <c r="P67" s="53" t="s">
        <v>55</v>
      </c>
      <c r="Q67" s="53" t="s">
        <v>56</v>
      </c>
      <c r="R67" s="53" t="s">
        <v>463</v>
      </c>
      <c r="S67" s="54" t="s">
        <v>413</v>
      </c>
      <c r="T67" s="54" t="s">
        <v>446</v>
      </c>
      <c r="U67" s="54" t="s">
        <v>60</v>
      </c>
      <c r="V67" s="54" t="str">
        <f t="shared" si="1"/>
        <v>Solid Waste Management -SWM Maintenance &amp; Development Works-</v>
      </c>
      <c r="W67" s="54" t="str">
        <f t="shared" si="2"/>
        <v>Solid Waste Management-SWM Maintenance &amp; Development Works</v>
      </c>
      <c r="X67" s="54" t="e">
        <f>VLOOKUP(V67,#REF!,2,FALSE)</f>
        <v>#REF!</v>
      </c>
      <c r="Y67" s="54" t="e">
        <f>VLOOKUP(W67,#REF!,2,FALSE)</f>
        <v>#REF!</v>
      </c>
      <c r="Z67" s="54" t="e">
        <f>VLOOKUP(V67,#REF!,2,FALSE)</f>
        <v>#REF!</v>
      </c>
      <c r="AA67" s="54">
        <v>60</v>
      </c>
      <c r="AB67" s="110"/>
      <c r="AC67" s="110"/>
      <c r="AD67" s="110"/>
      <c r="AE67" s="150"/>
    </row>
    <row r="68" spans="2:31" ht="89.25" x14ac:dyDescent="0.25">
      <c r="B68" s="58">
        <v>4909</v>
      </c>
      <c r="C68" s="53">
        <v>5000</v>
      </c>
      <c r="D68" s="53" t="s">
        <v>45</v>
      </c>
      <c r="E68" s="53" t="s">
        <v>447</v>
      </c>
      <c r="F68" s="53" t="s">
        <v>447</v>
      </c>
      <c r="G68" s="53" t="s">
        <v>464</v>
      </c>
      <c r="H68" s="53" t="s">
        <v>161</v>
      </c>
      <c r="I68" s="53" t="s">
        <v>162</v>
      </c>
      <c r="J68" s="53" t="s">
        <v>410</v>
      </c>
      <c r="K68" s="53" t="s">
        <v>51</v>
      </c>
      <c r="L68" s="53">
        <v>60</v>
      </c>
      <c r="M68" s="53" t="s">
        <v>52</v>
      </c>
      <c r="N68" s="53" t="s">
        <v>53</v>
      </c>
      <c r="O68" s="53" t="s">
        <v>54</v>
      </c>
      <c r="P68" s="53" t="s">
        <v>55</v>
      </c>
      <c r="Q68" s="53" t="s">
        <v>56</v>
      </c>
      <c r="R68" s="53" t="s">
        <v>465</v>
      </c>
      <c r="S68" s="54" t="s">
        <v>413</v>
      </c>
      <c r="T68" s="54" t="s">
        <v>446</v>
      </c>
      <c r="U68" s="54" t="s">
        <v>60</v>
      </c>
      <c r="V68" s="54" t="str">
        <f t="shared" si="1"/>
        <v>Solid Waste Management -SWM Maintenance &amp; Development Works-</v>
      </c>
      <c r="W68" s="54" t="str">
        <f t="shared" si="2"/>
        <v>Solid Waste Management-SWM Maintenance &amp; Development Works</v>
      </c>
      <c r="X68" s="54" t="e">
        <f>VLOOKUP(V68,#REF!,2,FALSE)</f>
        <v>#REF!</v>
      </c>
      <c r="Y68" s="54" t="e">
        <f>VLOOKUP(W68,#REF!,2,FALSE)</f>
        <v>#REF!</v>
      </c>
      <c r="Z68" s="54" t="e">
        <f>VLOOKUP(V68,#REF!,2,FALSE)</f>
        <v>#REF!</v>
      </c>
      <c r="AA68" s="54">
        <v>60</v>
      </c>
      <c r="AB68" s="110"/>
      <c r="AC68" s="110"/>
      <c r="AD68" s="110"/>
      <c r="AE68" s="150"/>
    </row>
    <row r="69" spans="2:31" ht="39" customHeight="1" x14ac:dyDescent="0.25">
      <c r="B69" s="58">
        <v>4926</v>
      </c>
      <c r="C69" s="53">
        <v>5000</v>
      </c>
      <c r="D69" s="53" t="s">
        <v>45</v>
      </c>
      <c r="E69" s="53" t="s">
        <v>443</v>
      </c>
      <c r="F69" s="53" t="s">
        <v>443</v>
      </c>
      <c r="G69" s="53" t="s">
        <v>466</v>
      </c>
      <c r="H69" s="53" t="s">
        <v>207</v>
      </c>
      <c r="I69" s="53" t="s">
        <v>208</v>
      </c>
      <c r="J69" s="53" t="s">
        <v>410</v>
      </c>
      <c r="K69" s="53" t="s">
        <v>351</v>
      </c>
      <c r="L69" s="53">
        <v>60</v>
      </c>
      <c r="M69" s="53" t="s">
        <v>52</v>
      </c>
      <c r="N69" s="53" t="s">
        <v>53</v>
      </c>
      <c r="O69" s="53" t="s">
        <v>54</v>
      </c>
      <c r="P69" s="53" t="s">
        <v>55</v>
      </c>
      <c r="Q69" s="53" t="s">
        <v>56</v>
      </c>
      <c r="R69" s="53" t="s">
        <v>467</v>
      </c>
      <c r="S69" s="54" t="s">
        <v>413</v>
      </c>
      <c r="T69" s="54" t="s">
        <v>446</v>
      </c>
      <c r="U69" s="54" t="s">
        <v>60</v>
      </c>
      <c r="V69" s="54" t="str">
        <f t="shared" ref="V69:V70" si="3">CONCATENATE(S69,"-",T69,"-",U69)</f>
        <v>Solid Waste Management -SWM Maintenance &amp; Development Works-</v>
      </c>
      <c r="W69" s="54" t="str">
        <f t="shared" si="2"/>
        <v>Solid Waste Management-SWM Maintenance &amp; Development Works</v>
      </c>
      <c r="X69" s="54" t="e">
        <f>VLOOKUP(V69,#REF!,2,FALSE)</f>
        <v>#REF!</v>
      </c>
      <c r="Y69" s="54" t="e">
        <f>VLOOKUP(W69,#REF!,2,FALSE)</f>
        <v>#REF!</v>
      </c>
      <c r="Z69" s="54" t="e">
        <f>VLOOKUP(V69,#REF!,2,FALSE)</f>
        <v>#REF!</v>
      </c>
      <c r="AA69" s="54">
        <v>60</v>
      </c>
      <c r="AB69" s="110"/>
      <c r="AC69" s="110"/>
      <c r="AD69" s="110"/>
      <c r="AE69" s="150"/>
    </row>
    <row r="70" spans="2:31" ht="39.75" customHeight="1" thickBot="1" x14ac:dyDescent="0.3">
      <c r="B70" s="62">
        <v>4940</v>
      </c>
      <c r="C70" s="55">
        <v>5000</v>
      </c>
      <c r="D70" s="55" t="s">
        <v>45</v>
      </c>
      <c r="E70" s="55" t="s">
        <v>443</v>
      </c>
      <c r="F70" s="55" t="s">
        <v>443</v>
      </c>
      <c r="G70" s="55" t="s">
        <v>468</v>
      </c>
      <c r="H70" s="55" t="s">
        <v>177</v>
      </c>
      <c r="I70" s="55" t="s">
        <v>178</v>
      </c>
      <c r="J70" s="55" t="s">
        <v>410</v>
      </c>
      <c r="K70" s="55" t="s">
        <v>437</v>
      </c>
      <c r="L70" s="55">
        <v>60</v>
      </c>
      <c r="M70" s="55" t="s">
        <v>52</v>
      </c>
      <c r="N70" s="55" t="s">
        <v>53</v>
      </c>
      <c r="O70" s="55" t="s">
        <v>54</v>
      </c>
      <c r="P70" s="55" t="s">
        <v>55</v>
      </c>
      <c r="Q70" s="55" t="s">
        <v>56</v>
      </c>
      <c r="R70" s="55" t="s">
        <v>469</v>
      </c>
      <c r="S70" s="56" t="s">
        <v>413</v>
      </c>
      <c r="T70" s="56" t="s">
        <v>446</v>
      </c>
      <c r="U70" s="56" t="s">
        <v>60</v>
      </c>
      <c r="V70" s="56" t="str">
        <f t="shared" si="3"/>
        <v>Solid Waste Management -SWM Maintenance &amp; Development Works-</v>
      </c>
      <c r="W70" s="56" t="str">
        <f t="shared" si="2"/>
        <v>Solid Waste Management-SWM Maintenance &amp; Development Works</v>
      </c>
      <c r="X70" s="56" t="e">
        <f>VLOOKUP(V70,#REF!,2,FALSE)</f>
        <v>#REF!</v>
      </c>
      <c r="Y70" s="56" t="e">
        <f>VLOOKUP(W70,#REF!,2,FALSE)</f>
        <v>#REF!</v>
      </c>
      <c r="Z70" s="56" t="e">
        <f>VLOOKUP(V70,#REF!,2,FALSE)</f>
        <v>#REF!</v>
      </c>
      <c r="AA70" s="56">
        <v>60</v>
      </c>
      <c r="AB70" s="149"/>
      <c r="AC70" s="149"/>
      <c r="AD70" s="149"/>
      <c r="AE70" s="151"/>
    </row>
    <row r="71" spans="2:31" x14ac:dyDescent="0.25">
      <c r="B71" s="44"/>
      <c r="D71" s="44"/>
      <c r="G71" s="44"/>
      <c r="AC71" s="44"/>
      <c r="AD71" s="44"/>
      <c r="AE71" s="44"/>
    </row>
    <row r="72" spans="2:31" x14ac:dyDescent="0.25">
      <c r="B72" s="44"/>
      <c r="D72" s="44"/>
      <c r="G72" s="44"/>
      <c r="AC72" s="44"/>
      <c r="AD72" s="44"/>
      <c r="AE72" s="44"/>
    </row>
    <row r="73" spans="2:31" x14ac:dyDescent="0.25">
      <c r="B73" s="44"/>
      <c r="D73" s="44"/>
      <c r="G73" s="44"/>
      <c r="AC73" s="44"/>
      <c r="AD73" s="44"/>
      <c r="AE73" s="44"/>
    </row>
    <row r="74" spans="2:31" x14ac:dyDescent="0.25">
      <c r="B74" s="44"/>
      <c r="D74" s="44"/>
      <c r="G74" s="44"/>
      <c r="AC74" s="44"/>
      <c r="AD74" s="44"/>
      <c r="AE74" s="44"/>
    </row>
    <row r="75" spans="2:31" x14ac:dyDescent="0.25">
      <c r="B75" s="44"/>
      <c r="D75" s="44"/>
      <c r="G75" s="44"/>
      <c r="AC75" s="44"/>
      <c r="AD75" s="44"/>
      <c r="AE75" s="44"/>
    </row>
    <row r="76" spans="2:31" x14ac:dyDescent="0.25">
      <c r="B76" s="44"/>
      <c r="D76" s="44"/>
      <c r="G76" s="44"/>
      <c r="AC76" s="44"/>
      <c r="AD76" s="44"/>
      <c r="AE76" s="44"/>
    </row>
    <row r="77" spans="2:31" x14ac:dyDescent="0.25">
      <c r="B77" s="44"/>
      <c r="D77" s="44"/>
      <c r="G77" s="44"/>
      <c r="AC77" s="44"/>
      <c r="AD77" s="44"/>
      <c r="AE77" s="44"/>
    </row>
    <row r="78" spans="2:31" x14ac:dyDescent="0.25">
      <c r="B78" s="44"/>
      <c r="D78" s="44"/>
      <c r="G78" s="44"/>
      <c r="AC78" s="44"/>
      <c r="AD78" s="44"/>
      <c r="AE78" s="44"/>
    </row>
    <row r="79" spans="2:31" x14ac:dyDescent="0.25">
      <c r="B79" s="44"/>
      <c r="D79" s="44"/>
      <c r="G79" s="44"/>
      <c r="AC79" s="44"/>
      <c r="AD79" s="44"/>
      <c r="AE79" s="44"/>
    </row>
    <row r="80" spans="2:31" x14ac:dyDescent="0.25">
      <c r="B80" s="44"/>
      <c r="D80" s="44"/>
      <c r="G80" s="44"/>
      <c r="AC80" s="44"/>
      <c r="AD80" s="44"/>
      <c r="AE80" s="44"/>
    </row>
    <row r="81" spans="2:31" x14ac:dyDescent="0.25">
      <c r="B81" s="44"/>
      <c r="D81" s="44"/>
      <c r="G81" s="44"/>
      <c r="AC81" s="44"/>
      <c r="AD81" s="44"/>
      <c r="AE81" s="44"/>
    </row>
    <row r="82" spans="2:31" x14ac:dyDescent="0.25">
      <c r="B82" s="44"/>
      <c r="D82" s="44"/>
      <c r="G82" s="44"/>
      <c r="AC82" s="44"/>
      <c r="AD82" s="44"/>
      <c r="AE82" s="44"/>
    </row>
    <row r="83" spans="2:31" x14ac:dyDescent="0.25">
      <c r="B83" s="44"/>
      <c r="D83" s="44"/>
      <c r="G83" s="44"/>
      <c r="AC83" s="44"/>
      <c r="AD83" s="44"/>
      <c r="AE83" s="44"/>
    </row>
    <row r="84" spans="2:31" x14ac:dyDescent="0.25">
      <c r="B84" s="44"/>
      <c r="D84" s="44"/>
      <c r="G84" s="44"/>
      <c r="AC84" s="44"/>
      <c r="AD84" s="44"/>
      <c r="AE84" s="44"/>
    </row>
    <row r="85" spans="2:31" x14ac:dyDescent="0.25">
      <c r="B85" s="44"/>
      <c r="D85" s="44"/>
      <c r="G85" s="44"/>
      <c r="AC85" s="44"/>
      <c r="AD85" s="44"/>
      <c r="AE85" s="44"/>
    </row>
    <row r="86" spans="2:31" x14ac:dyDescent="0.25">
      <c r="B86" s="44"/>
      <c r="D86" s="44"/>
      <c r="G86" s="44"/>
      <c r="AC86" s="44"/>
      <c r="AD86" s="44"/>
      <c r="AE86" s="44"/>
    </row>
    <row r="87" spans="2:31" x14ac:dyDescent="0.25">
      <c r="B87" s="44"/>
      <c r="D87" s="44"/>
      <c r="G87" s="44"/>
      <c r="AC87" s="44"/>
      <c r="AD87" s="44"/>
      <c r="AE87" s="44"/>
    </row>
    <row r="88" spans="2:31" x14ac:dyDescent="0.25">
      <c r="B88" s="44"/>
      <c r="D88" s="44"/>
      <c r="G88" s="44"/>
      <c r="AC88" s="44"/>
      <c r="AD88" s="44"/>
      <c r="AE88" s="44"/>
    </row>
    <row r="89" spans="2:31" x14ac:dyDescent="0.25">
      <c r="B89" s="44"/>
      <c r="D89" s="44"/>
      <c r="G89" s="44"/>
      <c r="AC89" s="44"/>
      <c r="AD89" s="44"/>
      <c r="AE89" s="44"/>
    </row>
    <row r="90" spans="2:31" x14ac:dyDescent="0.25">
      <c r="B90" s="44"/>
      <c r="D90" s="44"/>
      <c r="G90" s="44"/>
      <c r="AC90" s="44"/>
      <c r="AD90" s="44"/>
      <c r="AE90" s="44"/>
    </row>
    <row r="91" spans="2:31" x14ac:dyDescent="0.25">
      <c r="B91" s="44"/>
      <c r="D91" s="44"/>
      <c r="G91" s="44"/>
      <c r="AC91" s="44"/>
      <c r="AD91" s="44"/>
      <c r="AE91" s="44"/>
    </row>
    <row r="92" spans="2:31" x14ac:dyDescent="0.25">
      <c r="B92" s="44"/>
      <c r="D92" s="44"/>
      <c r="G92" s="44"/>
      <c r="AC92" s="44"/>
      <c r="AD92" s="44"/>
      <c r="AE92" s="44"/>
    </row>
    <row r="93" spans="2:31" x14ac:dyDescent="0.25">
      <c r="B93" s="44"/>
      <c r="D93" s="44"/>
      <c r="G93" s="44"/>
      <c r="AC93" s="44"/>
      <c r="AD93" s="44"/>
      <c r="AE93" s="44"/>
    </row>
    <row r="94" spans="2:31" x14ac:dyDescent="0.25">
      <c r="B94" s="44"/>
      <c r="D94" s="44"/>
      <c r="G94" s="44"/>
      <c r="AC94" s="44"/>
      <c r="AD94" s="44"/>
      <c r="AE94" s="44"/>
    </row>
    <row r="95" spans="2:31" x14ac:dyDescent="0.25">
      <c r="B95" s="44"/>
      <c r="D95" s="44"/>
      <c r="G95" s="44"/>
      <c r="AC95" s="44"/>
      <c r="AD95" s="44"/>
      <c r="AE95" s="44"/>
    </row>
    <row r="96" spans="2:31" x14ac:dyDescent="0.25">
      <c r="B96" s="44"/>
      <c r="D96" s="44"/>
      <c r="G96" s="44"/>
      <c r="AC96" s="44"/>
      <c r="AD96" s="44"/>
      <c r="AE96" s="44"/>
    </row>
    <row r="97" spans="2:31" x14ac:dyDescent="0.25">
      <c r="B97" s="44"/>
      <c r="D97" s="44"/>
      <c r="G97" s="44"/>
      <c r="AC97" s="44"/>
      <c r="AD97" s="44"/>
      <c r="AE97" s="44"/>
    </row>
    <row r="98" spans="2:31" x14ac:dyDescent="0.25">
      <c r="B98" s="44"/>
      <c r="D98" s="44"/>
      <c r="G98" s="44"/>
      <c r="AC98" s="44"/>
      <c r="AD98" s="44"/>
      <c r="AE98" s="44"/>
    </row>
    <row r="99" spans="2:31" x14ac:dyDescent="0.25">
      <c r="B99" s="44"/>
      <c r="D99" s="44"/>
      <c r="G99" s="44"/>
      <c r="AC99" s="44"/>
      <c r="AD99" s="44"/>
      <c r="AE99" s="44"/>
    </row>
    <row r="100" spans="2:31" x14ac:dyDescent="0.25">
      <c r="B100" s="44"/>
      <c r="D100" s="44"/>
      <c r="G100" s="44"/>
      <c r="AC100" s="44"/>
      <c r="AD100" s="44"/>
      <c r="AE100" s="44"/>
    </row>
    <row r="101" spans="2:31" x14ac:dyDescent="0.25">
      <c r="B101" s="44"/>
      <c r="D101" s="44"/>
      <c r="G101" s="44"/>
      <c r="AC101" s="44"/>
      <c r="AD101" s="44"/>
      <c r="AE101" s="44"/>
    </row>
    <row r="102" spans="2:31" x14ac:dyDescent="0.25">
      <c r="B102" s="44"/>
      <c r="D102" s="44"/>
      <c r="G102" s="44"/>
      <c r="AC102" s="44"/>
      <c r="AD102" s="44"/>
      <c r="AE102" s="44"/>
    </row>
    <row r="103" spans="2:31" x14ac:dyDescent="0.25">
      <c r="B103" s="44"/>
      <c r="D103" s="44"/>
      <c r="G103" s="44"/>
      <c r="AC103" s="44"/>
      <c r="AD103" s="44"/>
      <c r="AE103" s="44"/>
    </row>
    <row r="104" spans="2:31" x14ac:dyDescent="0.25">
      <c r="B104" s="44"/>
      <c r="D104" s="44"/>
      <c r="G104" s="44"/>
      <c r="AC104" s="44"/>
      <c r="AD104" s="44"/>
      <c r="AE104" s="44"/>
    </row>
    <row r="105" spans="2:31" x14ac:dyDescent="0.25">
      <c r="B105" s="44"/>
      <c r="D105" s="44"/>
      <c r="G105" s="44"/>
      <c r="AC105" s="44"/>
      <c r="AD105" s="44"/>
      <c r="AE105" s="44"/>
    </row>
    <row r="106" spans="2:31" x14ac:dyDescent="0.25">
      <c r="B106" s="44"/>
      <c r="D106" s="44"/>
      <c r="G106" s="44"/>
      <c r="AC106" s="44"/>
      <c r="AD106" s="44"/>
      <c r="AE106" s="44"/>
    </row>
    <row r="107" spans="2:31" x14ac:dyDescent="0.25">
      <c r="B107" s="44"/>
      <c r="D107" s="44"/>
      <c r="G107" s="44"/>
      <c r="AC107" s="44"/>
      <c r="AD107" s="44"/>
      <c r="AE107" s="44"/>
    </row>
    <row r="108" spans="2:31" x14ac:dyDescent="0.25">
      <c r="B108" s="44"/>
      <c r="D108" s="44"/>
      <c r="G108" s="44"/>
      <c r="AC108" s="44"/>
      <c r="AD108" s="44"/>
      <c r="AE108" s="44"/>
    </row>
    <row r="109" spans="2:31" x14ac:dyDescent="0.25">
      <c r="B109" s="44"/>
      <c r="D109" s="44"/>
      <c r="G109" s="44"/>
      <c r="AC109" s="44"/>
      <c r="AD109" s="44"/>
      <c r="AE109" s="44"/>
    </row>
    <row r="110" spans="2:31" x14ac:dyDescent="0.25">
      <c r="B110" s="44"/>
      <c r="D110" s="44"/>
      <c r="G110" s="44"/>
      <c r="AC110" s="44"/>
      <c r="AD110" s="44"/>
      <c r="AE110" s="44"/>
    </row>
    <row r="111" spans="2:31" x14ac:dyDescent="0.25">
      <c r="B111" s="44"/>
      <c r="D111" s="44"/>
      <c r="G111" s="44"/>
      <c r="AC111" s="44"/>
      <c r="AD111" s="44"/>
      <c r="AE111" s="44"/>
    </row>
    <row r="112" spans="2:31" x14ac:dyDescent="0.25">
      <c r="B112" s="44"/>
      <c r="D112" s="44"/>
      <c r="G112" s="44"/>
      <c r="AC112" s="44"/>
      <c r="AD112" s="44"/>
      <c r="AE112" s="44"/>
    </row>
    <row r="113" spans="2:31" x14ac:dyDescent="0.25">
      <c r="B113" s="44"/>
      <c r="D113" s="44"/>
      <c r="G113" s="44"/>
      <c r="AC113" s="44"/>
      <c r="AD113" s="44"/>
      <c r="AE113" s="44"/>
    </row>
    <row r="114" spans="2:31" x14ac:dyDescent="0.25">
      <c r="B114" s="44"/>
      <c r="D114" s="44"/>
      <c r="G114" s="44"/>
      <c r="AC114" s="44"/>
      <c r="AD114" s="44"/>
      <c r="AE114" s="44"/>
    </row>
    <row r="115" spans="2:31" x14ac:dyDescent="0.25">
      <c r="B115" s="44"/>
      <c r="D115" s="44"/>
      <c r="G115" s="44"/>
      <c r="AC115" s="44"/>
      <c r="AD115" s="44"/>
      <c r="AE115" s="44"/>
    </row>
    <row r="116" spans="2:31" x14ac:dyDescent="0.25">
      <c r="B116" s="44"/>
      <c r="D116" s="44"/>
      <c r="G116" s="44"/>
      <c r="AC116" s="44"/>
      <c r="AD116" s="44"/>
      <c r="AE116" s="44"/>
    </row>
    <row r="117" spans="2:31" x14ac:dyDescent="0.25">
      <c r="B117" s="44"/>
      <c r="D117" s="44"/>
      <c r="G117" s="44"/>
      <c r="AC117" s="44"/>
      <c r="AD117" s="44"/>
      <c r="AE117" s="44"/>
    </row>
    <row r="118" spans="2:31" x14ac:dyDescent="0.25">
      <c r="B118" s="44"/>
      <c r="D118" s="44"/>
      <c r="G118" s="44"/>
      <c r="AC118" s="44"/>
      <c r="AD118" s="44"/>
      <c r="AE118" s="44"/>
    </row>
    <row r="119" spans="2:31" x14ac:dyDescent="0.25">
      <c r="B119" s="44"/>
      <c r="D119" s="44"/>
      <c r="G119" s="44"/>
      <c r="AC119" s="44"/>
      <c r="AD119" s="44"/>
      <c r="AE119" s="44"/>
    </row>
    <row r="120" spans="2:31" x14ac:dyDescent="0.25">
      <c r="B120" s="44"/>
      <c r="D120" s="44"/>
      <c r="G120" s="44"/>
      <c r="AC120" s="44"/>
      <c r="AD120" s="44"/>
      <c r="AE120" s="44"/>
    </row>
    <row r="121" spans="2:31" x14ac:dyDescent="0.25">
      <c r="B121" s="44"/>
      <c r="D121" s="44"/>
      <c r="G121" s="44"/>
      <c r="AC121" s="44"/>
      <c r="AD121" s="44"/>
      <c r="AE121" s="44"/>
    </row>
    <row r="122" spans="2:31" x14ac:dyDescent="0.25">
      <c r="B122" s="44"/>
      <c r="D122" s="44"/>
      <c r="G122" s="44"/>
      <c r="AC122" s="44"/>
      <c r="AD122" s="44"/>
      <c r="AE122" s="44"/>
    </row>
    <row r="123" spans="2:31" x14ac:dyDescent="0.25">
      <c r="B123" s="44"/>
      <c r="D123" s="44"/>
      <c r="G123" s="44"/>
      <c r="AC123" s="44"/>
      <c r="AD123" s="44"/>
      <c r="AE123" s="44"/>
    </row>
    <row r="124" spans="2:31" x14ac:dyDescent="0.25">
      <c r="B124" s="44"/>
      <c r="D124" s="44"/>
      <c r="G124" s="44"/>
      <c r="AC124" s="44"/>
      <c r="AD124" s="44"/>
      <c r="AE124" s="44"/>
    </row>
    <row r="125" spans="2:31" x14ac:dyDescent="0.25">
      <c r="B125" s="44"/>
      <c r="D125" s="44"/>
      <c r="G125" s="44"/>
      <c r="AC125" s="44"/>
      <c r="AD125" s="44"/>
      <c r="AE125" s="44"/>
    </row>
    <row r="126" spans="2:31" x14ac:dyDescent="0.25">
      <c r="B126" s="44"/>
      <c r="D126" s="44"/>
      <c r="G126" s="44"/>
      <c r="AC126" s="44"/>
      <c r="AD126" s="44"/>
      <c r="AE126" s="44"/>
    </row>
    <row r="127" spans="2:31" x14ac:dyDescent="0.25">
      <c r="B127" s="44"/>
      <c r="D127" s="44"/>
      <c r="G127" s="44"/>
      <c r="AC127" s="44"/>
      <c r="AD127" s="44"/>
      <c r="AE127" s="44"/>
    </row>
    <row r="128" spans="2:31" x14ac:dyDescent="0.25">
      <c r="B128" s="44"/>
      <c r="D128" s="44"/>
      <c r="G128" s="44"/>
      <c r="AC128" s="44"/>
      <c r="AD128" s="44"/>
      <c r="AE128" s="44"/>
    </row>
    <row r="129" spans="2:31" x14ac:dyDescent="0.25">
      <c r="B129" s="44"/>
      <c r="D129" s="44"/>
      <c r="G129" s="44"/>
      <c r="AC129" s="44"/>
      <c r="AD129" s="44"/>
      <c r="AE129" s="44"/>
    </row>
    <row r="130" spans="2:31" x14ac:dyDescent="0.25">
      <c r="B130" s="44"/>
      <c r="D130" s="44"/>
      <c r="G130" s="44"/>
      <c r="AC130" s="44"/>
      <c r="AD130" s="44"/>
      <c r="AE130" s="44"/>
    </row>
  </sheetData>
  <mergeCells count="51">
    <mergeCell ref="AD44:AD45"/>
    <mergeCell ref="AE44:AE45"/>
    <mergeCell ref="AB44:AB45"/>
    <mergeCell ref="AB57:AB58"/>
    <mergeCell ref="AC57:AC58"/>
    <mergeCell ref="AD57:AD58"/>
    <mergeCell ref="AE57:AE58"/>
    <mergeCell ref="B46:AE46"/>
    <mergeCell ref="B48:AE48"/>
    <mergeCell ref="AE49:AE50"/>
    <mergeCell ref="AB49:AB50"/>
    <mergeCell ref="AC41:AC42"/>
    <mergeCell ref="AB29:AB35"/>
    <mergeCell ref="B36:AE36"/>
    <mergeCell ref="B2:AE2"/>
    <mergeCell ref="B28:AE28"/>
    <mergeCell ref="AD41:AD42"/>
    <mergeCell ref="AE41:AE42"/>
    <mergeCell ref="AB41:AB42"/>
    <mergeCell ref="AD16:AD27"/>
    <mergeCell ref="AE16:AE27"/>
    <mergeCell ref="B15:AE15"/>
    <mergeCell ref="AE29:AE35"/>
    <mergeCell ref="AC61:AC70"/>
    <mergeCell ref="AB61:AB70"/>
    <mergeCell ref="AD61:AD70"/>
    <mergeCell ref="AE61:AE70"/>
    <mergeCell ref="B60:AE60"/>
    <mergeCell ref="AC44:AC45"/>
    <mergeCell ref="AC49:AC50"/>
    <mergeCell ref="AC29:AC35"/>
    <mergeCell ref="AC37:AC39"/>
    <mergeCell ref="AD29:AD35"/>
    <mergeCell ref="AD49:AD50"/>
    <mergeCell ref="B40:AE40"/>
    <mergeCell ref="AB37:AB39"/>
    <mergeCell ref="AD37:AD39"/>
    <mergeCell ref="AE37:AE39"/>
    <mergeCell ref="B4:AE4"/>
    <mergeCell ref="B8:AE8"/>
    <mergeCell ref="B10:AE10"/>
    <mergeCell ref="AC11:AC12"/>
    <mergeCell ref="AD11:AD12"/>
    <mergeCell ref="AB5:AB7"/>
    <mergeCell ref="AC5:AC7"/>
    <mergeCell ref="AD5:AD7"/>
    <mergeCell ref="AE5:AE7"/>
    <mergeCell ref="AB11:AB12"/>
    <mergeCell ref="AE11:AE12"/>
    <mergeCell ref="B13:AE13"/>
    <mergeCell ref="AB16:AC27"/>
  </mergeCells>
  <pageMargins left="0.70866141732283472" right="0.70866141732283472" top="0.74803149606299213" bottom="0.74803149606299213" header="0.31496062992125984" footer="0.31496062992125984"/>
  <pageSetup paperSize="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2"/>
  <sheetViews>
    <sheetView workbookViewId="0">
      <selection activeCell="I4" sqref="I4"/>
    </sheetView>
  </sheetViews>
  <sheetFormatPr defaultRowHeight="15" x14ac:dyDescent="0.25"/>
  <cols>
    <col min="2" max="2" width="24.28515625" customWidth="1"/>
    <col min="3" max="4" width="16.7109375" customWidth="1"/>
    <col min="5" max="5" width="18.42578125" customWidth="1"/>
    <col min="6" max="6" width="9.42578125" bestFit="1" customWidth="1"/>
  </cols>
  <sheetData>
    <row r="1" spans="2:6" ht="15.75" thickBot="1" x14ac:dyDescent="0.3"/>
    <row r="2" spans="2:6" ht="15.75" thickBot="1" x14ac:dyDescent="0.3">
      <c r="B2" s="166" t="s">
        <v>546</v>
      </c>
      <c r="C2" s="167"/>
      <c r="D2" s="167"/>
      <c r="E2" s="167"/>
      <c r="F2" s="168"/>
    </row>
    <row r="3" spans="2:6" ht="30" x14ac:dyDescent="0.25">
      <c r="B3" s="9" t="s">
        <v>517</v>
      </c>
      <c r="C3" s="8" t="s">
        <v>518</v>
      </c>
      <c r="D3" s="8" t="s">
        <v>531</v>
      </c>
      <c r="E3" s="8" t="s">
        <v>502</v>
      </c>
      <c r="F3" s="3" t="s">
        <v>27</v>
      </c>
    </row>
    <row r="4" spans="2:6" ht="197.25" x14ac:dyDescent="0.25">
      <c r="B4" s="5" t="s">
        <v>519</v>
      </c>
      <c r="C4" s="2"/>
      <c r="D4" s="2" t="s">
        <v>532</v>
      </c>
      <c r="E4" s="2" t="s">
        <v>520</v>
      </c>
      <c r="F4" s="4">
        <v>42539</v>
      </c>
    </row>
    <row r="5" spans="2:6" ht="152.25" x14ac:dyDescent="0.25">
      <c r="B5" s="5" t="s">
        <v>521</v>
      </c>
      <c r="C5" s="169" t="s">
        <v>528</v>
      </c>
      <c r="D5" s="2" t="s">
        <v>533</v>
      </c>
      <c r="E5" s="169" t="s">
        <v>530</v>
      </c>
      <c r="F5" s="171" t="s">
        <v>537</v>
      </c>
    </row>
    <row r="6" spans="2:6" ht="45" x14ac:dyDescent="0.25">
      <c r="B6" s="5" t="s">
        <v>524</v>
      </c>
      <c r="C6" s="169"/>
      <c r="D6" s="2" t="s">
        <v>534</v>
      </c>
      <c r="E6" s="169"/>
      <c r="F6" s="172"/>
    </row>
    <row r="7" spans="2:6" ht="60" x14ac:dyDescent="0.25">
      <c r="B7" s="5" t="s">
        <v>522</v>
      </c>
      <c r="C7" s="169"/>
      <c r="D7" s="2" t="s">
        <v>535</v>
      </c>
      <c r="E7" s="169"/>
      <c r="F7" s="172"/>
    </row>
    <row r="8" spans="2:6" ht="60" x14ac:dyDescent="0.25">
      <c r="B8" s="5" t="s">
        <v>523</v>
      </c>
      <c r="C8" s="169"/>
      <c r="D8" s="2" t="s">
        <v>535</v>
      </c>
      <c r="E8" s="169"/>
      <c r="F8" s="174"/>
    </row>
    <row r="9" spans="2:6" ht="75" x14ac:dyDescent="0.25">
      <c r="B9" s="5" t="s">
        <v>525</v>
      </c>
      <c r="C9" s="169" t="s">
        <v>529</v>
      </c>
      <c r="D9" s="2" t="s">
        <v>536</v>
      </c>
      <c r="E9" s="169" t="s">
        <v>530</v>
      </c>
      <c r="F9" s="171" t="s">
        <v>537</v>
      </c>
    </row>
    <row r="10" spans="2:6" ht="150" x14ac:dyDescent="0.25">
      <c r="B10" s="5" t="s">
        <v>526</v>
      </c>
      <c r="C10" s="169"/>
      <c r="D10" s="2" t="s">
        <v>535</v>
      </c>
      <c r="E10" s="169"/>
      <c r="F10" s="172"/>
    </row>
    <row r="11" spans="2:6" ht="45.75" thickBot="1" x14ac:dyDescent="0.3">
      <c r="B11" s="6" t="s">
        <v>527</v>
      </c>
      <c r="C11" s="170"/>
      <c r="D11" s="7" t="s">
        <v>535</v>
      </c>
      <c r="E11" s="170"/>
      <c r="F11" s="173"/>
    </row>
    <row r="12" spans="2:6" x14ac:dyDescent="0.25">
      <c r="E12" s="1"/>
    </row>
  </sheetData>
  <mergeCells count="7">
    <mergeCell ref="B2:F2"/>
    <mergeCell ref="C5:C8"/>
    <mergeCell ref="C9:C11"/>
    <mergeCell ref="E5:E8"/>
    <mergeCell ref="E9:E11"/>
    <mergeCell ref="F9:F11"/>
    <mergeCell ref="F5:F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Pcodes for MCMB inouts</vt:lpstr>
      <vt:lpstr>No P codes alloted for inputs</vt:lpstr>
      <vt:lpstr>Addtional points raised </vt:lpstr>
      <vt:lpstr>Sheet3</vt:lpstr>
      <vt:lpstr>'Pcodes for MCMB inouts'!Print_Area</vt:lpstr>
      <vt:lpstr>'No P codes alloted for inputs'!Print_Titles</vt:lpstr>
      <vt:lpstr>'Pcodes for MCMB inouts'!Print_Titles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Sunil Nair</dc:creator>
  <cp:lastModifiedBy>Vijil Cheruvalath</cp:lastModifiedBy>
  <cp:lastPrinted>2016-06-14T11:29:39Z</cp:lastPrinted>
  <dcterms:created xsi:type="dcterms:W3CDTF">2016-06-07T06:43:50Z</dcterms:created>
  <dcterms:modified xsi:type="dcterms:W3CDTF">2016-06-14T12:24:02Z</dcterms:modified>
</cp:coreProperties>
</file>