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<sst xmlns="http://schemas.openxmlformats.org/spreadsheetml/2006/main" count="136" uniqueCount="86">
  <si>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</si>
  <si>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</si>
  <si>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</si>
  <si>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</si>
  <si>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</si>
  <si>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</si>
  <si>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</si>
  <si>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</si>
  <si>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</si>
  <si>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</si>
  <si>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</si>
  <si>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</si>
  <si>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</si>
  <si>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</si>
  <si>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</si>
  <si>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</si>
  <si>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</si>
  <si>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</si>
  <si>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</si>
  <si>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</si>
  <si>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</si>
  <si>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</si>
  <si>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</si>
  <si>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</si>
  <si>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</si>
  <si>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</si>
  <si>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</si>
  <si>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</si>
  <si>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</si>
  <si>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</si>
  <si>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</si>
  <si>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</si>
  <si>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</si>
  <si>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</si>
  <si>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</si>
  <si>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</si>
  <si>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</si>
  <si>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</si>
  <si>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</si>
  <si>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</si>
  <si>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</si>
  <si>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 xml:space="preserve">Executive Engineer-2 KRIDL BBMP (West) </t>
  </si>
  <si>
    <t>State Finance Commission Untied Grant Works</t>
  </si>
  <si>
    <t>P3111</t>
  </si>
  <si>
    <t>April</t>
  </si>
  <si>
    <t>M and R to Electrical Crematoria</t>
  </si>
  <si>
    <t>P0287</t>
  </si>
  <si>
    <t>14th Finance Commission Works - Road and Footpath Maintenance</t>
  </si>
  <si>
    <t>P3296</t>
  </si>
  <si>
    <t>ddo206</t>
  </si>
  <si>
    <t xml:space="preserve"> Assistant Executive Engineer Malleswaram West Zone</t>
  </si>
  <si>
    <t xml:space="preserve">Nischal K L </t>
  </si>
  <si>
    <t>Sri B T Manjunath</t>
  </si>
  <si>
    <t>Gayithri Nagara</t>
  </si>
  <si>
    <t>076-16-000005</t>
  </si>
  <si>
    <t>Engaging Tractor and Labours for debries Clearance work in Ward 76-Gayathrinagara</t>
  </si>
  <si>
    <t>076-16-000023</t>
  </si>
  <si>
    <t>Construction of compound wall grill to Harichandra ghat burial Ground at Gayathrinagar ward no 76</t>
  </si>
  <si>
    <t>N C Nataraj</t>
  </si>
  <si>
    <t>P0486</t>
  </si>
  <si>
    <t>MandR to Burial Grounds and Burning ghats / Electrical creamtoruim</t>
  </si>
  <si>
    <t>076-16-000009</t>
  </si>
  <si>
    <t>Removing and Refixing and reconstruction to damaged portion of drain at C block Maruthi Extension, Rammohanpura in Ward 76-Gayathrinagara</t>
  </si>
  <si>
    <t>Sri. H V Govindegowda</t>
  </si>
  <si>
    <t>076-16-000011</t>
  </si>
  <si>
    <t>Removing and Refixing and reconstruction to damaged portion of drain at Nagappa block, LN pura, Srirampura in Ward 76-Gayathrinagara</t>
  </si>
  <si>
    <t>SRI H V GOVINDEGOWDA</t>
  </si>
  <si>
    <t>076-16-000026</t>
  </si>
  <si>
    <t>Maintenance and repairs to BBMP Electrical crematoria at Gayathrinagar ward no 76</t>
  </si>
  <si>
    <t>NC NATARAJ</t>
  </si>
  <si>
    <t>076-17-000043</t>
  </si>
  <si>
    <t>Construction of BBMP building and Ranga Mandira at Devaiah Park in ward no 76 Gayathrinagara</t>
  </si>
  <si>
    <t>Sri. Sunil Kumar K J</t>
  </si>
  <si>
    <t>076-16-000003</t>
  </si>
  <si>
    <t>Construction of drain at 5th cross of Nagappa block from SWD to cross road and surrounding area in ward No.76-Gayathrinagara</t>
  </si>
  <si>
    <t>076-16-000024</t>
  </si>
  <si>
    <t>Providing electrical maintenance of furnance, DG set, motors etc., complete at Harischandraghat electric Crematorim.</t>
  </si>
  <si>
    <t>Sree Mamatha Electricals Enterprises</t>
  </si>
  <si>
    <t>076-17-000053</t>
  </si>
  <si>
    <t>Engagement of Gangman and Hiring of Tractor Tippers for cleaning and Maintenance of road side drains and other cleaning works in  works in ward no 76</t>
  </si>
  <si>
    <t>Sri H G Rajesh</t>
  </si>
  <si>
    <t>076-17-000035</t>
  </si>
  <si>
    <t>Repairs and renovation of BBMP buildings at Gayatrinagar in Ward No.76</t>
  </si>
  <si>
    <t xml:space="preserve">Sri. Sunil Kumar KL, </t>
  </si>
  <si>
    <t>076-18-000012</t>
  </si>
  <si>
    <t>Improvements of roads and footpath and maintenance  in ward no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</si>
</sst>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workbookViewId="0">
      <selection activeCell="A2" sqref="A2:XFD1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784</v>
      </c>
      <c r="B2" s="13" t="s">
        <v>44</v>
      </c>
      <c r="C2" s="13">
        <v>43217</v>
      </c>
      <c r="D2" s="5">
        <v>76</v>
      </c>
      <c r="E2" s="6" t="s">
        <v>53</v>
      </c>
      <c r="F2" s="5" t="s">
        <v>54</v>
      </c>
      <c r="G2" s="6" t="s">
        <v>55</v>
      </c>
      <c r="H2" s="5" t="str">
        <f>"000047"</f>
        <v>000047</v>
      </c>
      <c r="I2" s="4">
        <v>42417</v>
      </c>
      <c r="J2" s="5" t="str">
        <f>"000091"</f>
        <v>000091</v>
      </c>
      <c r="K2" s="4">
        <v>42581</v>
      </c>
      <c r="L2" s="5" t="str">
        <f>"000252"</f>
        <v>000252</v>
      </c>
      <c r="M2" s="4">
        <v>42581</v>
      </c>
      <c r="N2" s="5">
        <v>16</v>
      </c>
      <c r="O2" s="5" t="str">
        <f>"003841"</f>
        <v>003841</v>
      </c>
      <c r="P2" s="4">
        <v>42928</v>
      </c>
      <c r="Q2" s="7">
        <v>5.2005999999999997</v>
      </c>
      <c r="R2" s="7">
        <v>0.33295000000000002</v>
      </c>
      <c r="S2" s="7">
        <v>4.8676500000000003</v>
      </c>
      <c r="T2" s="5">
        <v>31</v>
      </c>
      <c r="U2" s="4">
        <v>43217</v>
      </c>
      <c r="V2" s="5">
        <v>8022975610</v>
      </c>
      <c r="W2" s="6" t="s">
        <v>52</v>
      </c>
      <c r="X2" s="5" t="s">
        <v>29</v>
      </c>
      <c r="Y2" s="6" t="s">
        <v>30</v>
      </c>
      <c r="Z2" s="5" t="s">
        <v>49</v>
      </c>
      <c r="AA2" s="6" t="s">
        <v>50</v>
      </c>
      <c r="AB2" s="7">
        <v>5.2005999999999997E-2</v>
      </c>
      <c r="AD2" s="8"/>
      <c r="AF2" s="8"/>
      <c r="AG2" s="8"/>
    </row>
    <row r="3" spans="1:33" x14ac:dyDescent="0.2">
      <c r="A3" s="12">
        <v>785</v>
      </c>
      <c r="B3" s="13" t="s">
        <v>44</v>
      </c>
      <c r="C3" s="13">
        <v>43217</v>
      </c>
      <c r="D3" s="5">
        <v>76</v>
      </c>
      <c r="E3" s="6" t="s">
        <v>53</v>
      </c>
      <c r="F3" s="5" t="s">
        <v>56</v>
      </c>
      <c r="G3" s="6" t="s">
        <v>57</v>
      </c>
      <c r="H3" s="5" t="str">
        <f>"000041"</f>
        <v>000041</v>
      </c>
      <c r="I3" s="4">
        <v>42510</v>
      </c>
      <c r="J3" s="5" t="str">
        <f>"000229"</f>
        <v>000229</v>
      </c>
      <c r="K3" s="4">
        <v>42704</v>
      </c>
      <c r="L3" s="5" t="str">
        <f>"000428"</f>
        <v>000428</v>
      </c>
      <c r="M3" s="4">
        <v>42718</v>
      </c>
      <c r="N3" s="5">
        <v>16</v>
      </c>
      <c r="O3" s="5" t="str">
        <f>"000745"</f>
        <v>000745</v>
      </c>
      <c r="P3" s="4">
        <v>43216</v>
      </c>
      <c r="Q3" s="7">
        <v>19.6922</v>
      </c>
      <c r="R3" s="7">
        <v>2.7403499999999998</v>
      </c>
      <c r="S3" s="7">
        <v>16.95185</v>
      </c>
      <c r="T3" s="5">
        <v>31</v>
      </c>
      <c r="U3" s="4">
        <v>43217</v>
      </c>
      <c r="V3" s="5">
        <v>8022975610</v>
      </c>
      <c r="W3" s="6" t="s">
        <v>58</v>
      </c>
      <c r="X3" s="5" t="s">
        <v>59</v>
      </c>
      <c r="Y3" s="6" t="s">
        <v>60</v>
      </c>
      <c r="Z3" s="5" t="s">
        <v>49</v>
      </c>
      <c r="AA3" s="6" t="s">
        <v>50</v>
      </c>
      <c r="AB3" s="7">
        <v>0.19692199999999999</v>
      </c>
      <c r="AD3" s="8"/>
      <c r="AF3" s="8"/>
      <c r="AG3" s="8"/>
    </row>
    <row r="4" spans="1:33" x14ac:dyDescent="0.2">
      <c r="A4" s="12">
        <v>1527</v>
      </c>
      <c r="B4" s="13" t="s">
        <v>33</v>
      </c>
      <c r="C4" s="13">
        <v>43251</v>
      </c>
      <c r="D4" s="5">
        <v>76</v>
      </c>
      <c r="E4" s="6" t="s">
        <v>53</v>
      </c>
      <c r="F4" s="5" t="s">
        <v>61</v>
      </c>
      <c r="G4" s="6" t="s">
        <v>62</v>
      </c>
      <c r="H4" s="5" t="str">
        <f>"000033"</f>
        <v>000033</v>
      </c>
      <c r="I4" s="4">
        <v>42502</v>
      </c>
      <c r="J4" s="5" t="str">
        <f>"000170"</f>
        <v>000170</v>
      </c>
      <c r="K4" s="4">
        <v>42613</v>
      </c>
      <c r="L4" s="5" t="str">
        <f>"000341"</f>
        <v>000341</v>
      </c>
      <c r="M4" s="4">
        <v>42613</v>
      </c>
      <c r="N4" s="5">
        <v>16</v>
      </c>
      <c r="O4" s="5" t="str">
        <f>"001702"</f>
        <v>001702</v>
      </c>
      <c r="P4" s="4">
        <v>43242</v>
      </c>
      <c r="Q4" s="7">
        <v>4.9112999999999998</v>
      </c>
      <c r="R4" s="7">
        <v>0.62214999999999998</v>
      </c>
      <c r="S4" s="7">
        <v>4.2891500000000002</v>
      </c>
      <c r="T4" s="5">
        <v>67</v>
      </c>
      <c r="U4" s="4">
        <v>43251</v>
      </c>
      <c r="V4" s="5">
        <v>8022975610</v>
      </c>
      <c r="W4" s="6" t="s">
        <v>63</v>
      </c>
      <c r="X4" s="5" t="s">
        <v>29</v>
      </c>
      <c r="Y4" s="6" t="s">
        <v>30</v>
      </c>
      <c r="Z4" s="5" t="s">
        <v>49</v>
      </c>
      <c r="AA4" s="6" t="s">
        <v>50</v>
      </c>
      <c r="AB4" s="7">
        <v>4.9112999999999997E-2</v>
      </c>
      <c r="AD4" s="8"/>
      <c r="AF4" s="8"/>
      <c r="AG4" s="8"/>
    </row>
    <row r="5" spans="1:33" x14ac:dyDescent="0.2">
      <c r="A5" s="12">
        <v>1528</v>
      </c>
      <c r="B5" s="13" t="s">
        <v>33</v>
      </c>
      <c r="C5" s="13">
        <v>43251</v>
      </c>
      <c r="D5" s="5">
        <v>76</v>
      </c>
      <c r="E5" s="6" t="s">
        <v>53</v>
      </c>
      <c r="F5" s="5" t="s">
        <v>64</v>
      </c>
      <c r="G5" s="6" t="s">
        <v>65</v>
      </c>
      <c r="H5" s="5" t="str">
        <f>"000032"</f>
        <v>000032</v>
      </c>
      <c r="I5" s="4">
        <v>42502</v>
      </c>
      <c r="J5" s="5" t="str">
        <f>"000171"</f>
        <v>000171</v>
      </c>
      <c r="K5" s="4">
        <v>42613</v>
      </c>
      <c r="L5" s="5" t="str">
        <f>"000342"</f>
        <v>000342</v>
      </c>
      <c r="M5" s="4">
        <v>42613</v>
      </c>
      <c r="N5" s="5">
        <v>16</v>
      </c>
      <c r="O5" s="5" t="str">
        <f>"001703"</f>
        <v>001703</v>
      </c>
      <c r="P5" s="4">
        <v>43242</v>
      </c>
      <c r="Q5" s="7">
        <v>4.9629000000000003</v>
      </c>
      <c r="R5" s="7">
        <v>0.62849999999999995</v>
      </c>
      <c r="S5" s="7">
        <v>4.3343999999999996</v>
      </c>
      <c r="T5" s="5">
        <v>67</v>
      </c>
      <c r="U5" s="4">
        <v>43251</v>
      </c>
      <c r="V5" s="5">
        <v>8022975610</v>
      </c>
      <c r="W5" s="6" t="s">
        <v>66</v>
      </c>
      <c r="X5" s="5" t="s">
        <v>29</v>
      </c>
      <c r="Y5" s="6" t="s">
        <v>30</v>
      </c>
      <c r="Z5" s="5" t="s">
        <v>49</v>
      </c>
      <c r="AA5" s="6" t="s">
        <v>50</v>
      </c>
      <c r="AB5" s="7">
        <v>4.9629000000000006E-2</v>
      </c>
      <c r="AD5" s="8"/>
      <c r="AF5" s="8"/>
      <c r="AG5" s="8"/>
    </row>
    <row r="6" spans="1:33" x14ac:dyDescent="0.2">
      <c r="A6" s="12">
        <v>1636</v>
      </c>
      <c r="B6" s="13" t="s">
        <v>32</v>
      </c>
      <c r="C6" s="13">
        <v>43252</v>
      </c>
      <c r="D6" s="5">
        <v>76</v>
      </c>
      <c r="E6" s="6" t="s">
        <v>53</v>
      </c>
      <c r="F6" s="5" t="s">
        <v>67</v>
      </c>
      <c r="G6" s="6" t="s">
        <v>68</v>
      </c>
      <c r="H6" s="5" t="str">
        <f>"000042"</f>
        <v>000042</v>
      </c>
      <c r="I6" s="4">
        <v>42510</v>
      </c>
      <c r="J6" s="5" t="str">
        <f>""</f>
        <v/>
      </c>
      <c r="K6" s="4"/>
      <c r="L6" s="5" t="str">
        <f>""</f>
        <v/>
      </c>
      <c r="M6" s="4"/>
      <c r="N6" s="5">
        <v>16</v>
      </c>
      <c r="O6" s="5" t="str">
        <f>""</f>
        <v/>
      </c>
      <c r="P6" s="4"/>
      <c r="Q6" s="7">
        <v>19.890699999999999</v>
      </c>
      <c r="R6" s="7">
        <v>2.61795</v>
      </c>
      <c r="S6" s="7">
        <v>17.272749999999998</v>
      </c>
      <c r="T6" s="5">
        <v>64</v>
      </c>
      <c r="U6" s="4">
        <v>43252</v>
      </c>
      <c r="V6" s="5">
        <v>8022975610</v>
      </c>
      <c r="W6" s="6" t="s">
        <v>69</v>
      </c>
      <c r="X6" s="5" t="s">
        <v>59</v>
      </c>
      <c r="Y6" s="6" t="s">
        <v>60</v>
      </c>
      <c r="Z6" s="5" t="s">
        <v>49</v>
      </c>
      <c r="AA6" s="6" t="s">
        <v>50</v>
      </c>
      <c r="AB6" s="7">
        <v>0.198907</v>
      </c>
      <c r="AD6" s="8"/>
      <c r="AF6" s="8"/>
      <c r="AG6" s="8"/>
    </row>
    <row r="7" spans="1:33" x14ac:dyDescent="0.2">
      <c r="A7" s="12">
        <v>1802</v>
      </c>
      <c r="B7" s="13" t="s">
        <v>32</v>
      </c>
      <c r="C7" s="13">
        <v>43257</v>
      </c>
      <c r="D7" s="5">
        <v>76</v>
      </c>
      <c r="E7" s="6" t="s">
        <v>53</v>
      </c>
      <c r="F7" s="5" t="s">
        <v>70</v>
      </c>
      <c r="G7" s="6" t="s">
        <v>71</v>
      </c>
      <c r="H7" s="5" t="str">
        <f>"000020"</f>
        <v>000020</v>
      </c>
      <c r="I7" s="4">
        <v>43218</v>
      </c>
      <c r="J7" s="5" t="str">
        <f>"000005"</f>
        <v>000005</v>
      </c>
      <c r="K7" s="4">
        <v>43220</v>
      </c>
      <c r="L7" s="5" t="str">
        <f>"000007"</f>
        <v>000007</v>
      </c>
      <c r="M7" s="4">
        <v>43225</v>
      </c>
      <c r="N7" s="5">
        <v>17</v>
      </c>
      <c r="O7" s="5" t="str">
        <f>"002040"</f>
        <v>002040</v>
      </c>
      <c r="P7" s="4">
        <v>43249</v>
      </c>
      <c r="Q7" s="7">
        <v>34.100999999999999</v>
      </c>
      <c r="R7" s="7">
        <v>1.7506999999999999</v>
      </c>
      <c r="S7" s="7">
        <v>32.350299999999997</v>
      </c>
      <c r="T7" s="5">
        <v>73</v>
      </c>
      <c r="U7" s="4">
        <v>43257</v>
      </c>
      <c r="V7" s="5">
        <v>9845025255</v>
      </c>
      <c r="W7" s="6" t="s">
        <v>72</v>
      </c>
      <c r="X7" s="5" t="s">
        <v>43</v>
      </c>
      <c r="Y7" s="6" t="s">
        <v>42</v>
      </c>
      <c r="Z7" s="5" t="s">
        <v>49</v>
      </c>
      <c r="AA7" s="6" t="s">
        <v>50</v>
      </c>
      <c r="AB7" s="7">
        <v>0.34100999999999998</v>
      </c>
      <c r="AD7" s="8"/>
      <c r="AF7" s="8"/>
      <c r="AG7" s="8"/>
    </row>
    <row r="8" spans="1:33" x14ac:dyDescent="0.2">
      <c r="A8" s="12">
        <v>3302</v>
      </c>
      <c r="B8" s="13" t="s">
        <v>31</v>
      </c>
      <c r="C8" s="13">
        <v>43297</v>
      </c>
      <c r="D8" s="5">
        <v>76</v>
      </c>
      <c r="E8" s="6" t="s">
        <v>53</v>
      </c>
      <c r="F8" s="5" t="s">
        <v>73</v>
      </c>
      <c r="G8" s="6" t="s">
        <v>74</v>
      </c>
      <c r="H8" s="5" t="str">
        <f>"000013"</f>
        <v>000013</v>
      </c>
      <c r="I8" s="4">
        <v>42569</v>
      </c>
      <c r="J8" s="5" t="str">
        <f>"000234"</f>
        <v>000234</v>
      </c>
      <c r="K8" s="4">
        <v>42734</v>
      </c>
      <c r="L8" s="5" t="str">
        <f>"000447"</f>
        <v>000447</v>
      </c>
      <c r="M8" s="4">
        <v>42734</v>
      </c>
      <c r="N8" s="5">
        <v>16</v>
      </c>
      <c r="O8" s="5" t="str">
        <f>"003532"</f>
        <v>003532</v>
      </c>
      <c r="P8" s="4">
        <v>43291</v>
      </c>
      <c r="Q8" s="7">
        <v>17.779399999999999</v>
      </c>
      <c r="R8" s="7">
        <v>1.3086500000000001</v>
      </c>
      <c r="S8" s="7">
        <v>16.470749999999999</v>
      </c>
      <c r="T8" s="5">
        <v>125</v>
      </c>
      <c r="U8" s="4">
        <v>43297</v>
      </c>
      <c r="V8" s="5">
        <v>9900015678</v>
      </c>
      <c r="W8" s="6" t="s">
        <v>51</v>
      </c>
      <c r="X8" s="5" t="s">
        <v>29</v>
      </c>
      <c r="Y8" s="6" t="s">
        <v>30</v>
      </c>
      <c r="Z8" s="5" t="s">
        <v>49</v>
      </c>
      <c r="AA8" s="6" t="s">
        <v>50</v>
      </c>
      <c r="AB8" s="7">
        <v>0.17779399999999998</v>
      </c>
      <c r="AD8" s="8"/>
      <c r="AF8" s="8"/>
      <c r="AG8" s="8"/>
    </row>
    <row r="9" spans="1:33" x14ac:dyDescent="0.2">
      <c r="A9" s="12">
        <v>3737</v>
      </c>
      <c r="B9" s="13" t="s">
        <v>31</v>
      </c>
      <c r="C9" s="13">
        <v>43301</v>
      </c>
      <c r="D9" s="5">
        <v>76</v>
      </c>
      <c r="E9" s="6" t="s">
        <v>53</v>
      </c>
      <c r="F9" s="5" t="s">
        <v>75</v>
      </c>
      <c r="G9" s="6" t="s">
        <v>76</v>
      </c>
      <c r="H9" s="5" t="str">
        <f>"000138"</f>
        <v>000138</v>
      </c>
      <c r="I9" s="4">
        <v>42916</v>
      </c>
      <c r="J9" s="5" t="str">
        <f>"000118"</f>
        <v>000118</v>
      </c>
      <c r="K9" s="4">
        <v>43176</v>
      </c>
      <c r="L9" s="5" t="str">
        <f>"000146"</f>
        <v>000146</v>
      </c>
      <c r="M9" s="4">
        <v>43176</v>
      </c>
      <c r="N9" s="5">
        <v>16</v>
      </c>
      <c r="O9" s="5" t="str">
        <f>"004043"</f>
        <v>004043</v>
      </c>
      <c r="P9" s="4">
        <v>43301</v>
      </c>
      <c r="Q9" s="7">
        <v>9.36599</v>
      </c>
      <c r="R9" s="7">
        <v>0.28345999999999999</v>
      </c>
      <c r="S9" s="7">
        <v>9.0825300000000002</v>
      </c>
      <c r="T9" s="5">
        <v>134</v>
      </c>
      <c r="U9" s="4">
        <v>43301</v>
      </c>
      <c r="V9" s="5">
        <v>9845007123</v>
      </c>
      <c r="W9" s="6" t="s">
        <v>77</v>
      </c>
      <c r="X9" s="5" t="s">
        <v>46</v>
      </c>
      <c r="Y9" s="6" t="s">
        <v>45</v>
      </c>
      <c r="Z9" s="5" t="s">
        <v>40</v>
      </c>
      <c r="AA9" s="6" t="s">
        <v>39</v>
      </c>
      <c r="AB9" s="7">
        <v>9.3659900000000004E-2</v>
      </c>
      <c r="AD9" s="8"/>
      <c r="AF9" s="8"/>
      <c r="AG9" s="8"/>
    </row>
    <row r="10" spans="1:33" x14ac:dyDescent="0.2">
      <c r="A10" s="12">
        <v>4214</v>
      </c>
      <c r="B10" s="13" t="s">
        <v>28</v>
      </c>
      <c r="C10" s="13">
        <v>43313</v>
      </c>
      <c r="D10" s="5">
        <v>76</v>
      </c>
      <c r="E10" s="6" t="s">
        <v>53</v>
      </c>
      <c r="F10" s="5" t="s">
        <v>70</v>
      </c>
      <c r="G10" s="6" t="s">
        <v>71</v>
      </c>
      <c r="H10" s="5" t="str">
        <f>"000020"</f>
        <v>000020</v>
      </c>
      <c r="I10" s="4">
        <v>43218</v>
      </c>
      <c r="J10" s="5" t="str">
        <f>"000005"</f>
        <v>000005</v>
      </c>
      <c r="K10" s="4">
        <v>43220</v>
      </c>
      <c r="L10" s="5" t="str">
        <f>"000007"</f>
        <v>000007</v>
      </c>
      <c r="M10" s="4">
        <v>43225</v>
      </c>
      <c r="N10" s="5">
        <v>17</v>
      </c>
      <c r="O10" s="5" t="str">
        <f>"002040"</f>
        <v>002040</v>
      </c>
      <c r="P10" s="4">
        <v>43249</v>
      </c>
      <c r="Q10" s="7">
        <v>37.247799999999998</v>
      </c>
      <c r="R10" s="7">
        <v>2.03295</v>
      </c>
      <c r="S10" s="7">
        <v>35.214849999999998</v>
      </c>
      <c r="T10" s="5">
        <v>147</v>
      </c>
      <c r="U10" s="4">
        <v>43313</v>
      </c>
      <c r="V10" s="5">
        <v>8022975610</v>
      </c>
      <c r="W10" s="6" t="s">
        <v>72</v>
      </c>
      <c r="X10" s="5" t="s">
        <v>43</v>
      </c>
      <c r="Y10" s="6" t="s">
        <v>42</v>
      </c>
      <c r="Z10" s="5" t="s">
        <v>49</v>
      </c>
      <c r="AA10" s="6" t="s">
        <v>50</v>
      </c>
      <c r="AB10" s="7">
        <v>0.37247799999999998</v>
      </c>
      <c r="AD10" s="8"/>
      <c r="AF10" s="8"/>
      <c r="AG10" s="8"/>
    </row>
    <row r="11" spans="1:33" x14ac:dyDescent="0.2">
      <c r="A11" s="12">
        <v>5389</v>
      </c>
      <c r="B11" s="13" t="s">
        <v>34</v>
      </c>
      <c r="C11" s="13">
        <v>43349</v>
      </c>
      <c r="D11" s="5">
        <v>76</v>
      </c>
      <c r="E11" s="6" t="s">
        <v>53</v>
      </c>
      <c r="F11" s="5" t="s">
        <v>78</v>
      </c>
      <c r="G11" s="6" t="s">
        <v>79</v>
      </c>
      <c r="H11" s="5" t="str">
        <f>"000124"</f>
        <v>000124</v>
      </c>
      <c r="I11" s="4">
        <v>43100</v>
      </c>
      <c r="J11" s="5" t="str">
        <f>"000035"</f>
        <v>000035</v>
      </c>
      <c r="K11" s="4">
        <v>43307</v>
      </c>
      <c r="L11" s="5" t="str">
        <f>"000129"</f>
        <v>000129</v>
      </c>
      <c r="M11" s="4">
        <v>43320</v>
      </c>
      <c r="N11" s="5">
        <v>17</v>
      </c>
      <c r="O11" s="5" t="str">
        <f>"005610"</f>
        <v>005610</v>
      </c>
      <c r="P11" s="4">
        <v>43347</v>
      </c>
      <c r="Q11" s="7">
        <v>6.2504</v>
      </c>
      <c r="R11" s="7">
        <v>0.15015000000000001</v>
      </c>
      <c r="S11" s="7">
        <v>6.10025</v>
      </c>
      <c r="T11" s="5">
        <v>194</v>
      </c>
      <c r="U11" s="4">
        <v>43349</v>
      </c>
      <c r="V11" s="5">
        <v>8022975610</v>
      </c>
      <c r="W11" s="6" t="s">
        <v>80</v>
      </c>
      <c r="X11" s="5" t="s">
        <v>35</v>
      </c>
      <c r="Y11" s="6" t="s">
        <v>36</v>
      </c>
      <c r="Z11" s="5" t="s">
        <v>49</v>
      </c>
      <c r="AA11" s="6" t="s">
        <v>50</v>
      </c>
      <c r="AB11" s="7">
        <f>Q11/100</f>
        <v>6.2504000000000004E-2</v>
      </c>
      <c r="AD11" s="8"/>
      <c r="AF11" s="8"/>
      <c r="AG11" s="8"/>
    </row>
    <row r="12" spans="1:33" x14ac:dyDescent="0.2">
      <c r="A12" s="12">
        <v>6550</v>
      </c>
      <c r="B12" s="13" t="s">
        <v>38</v>
      </c>
      <c r="C12" s="13">
        <v>43389</v>
      </c>
      <c r="D12" s="5">
        <v>76</v>
      </c>
      <c r="E12" s="6" t="s">
        <v>53</v>
      </c>
      <c r="F12" s="5" t="s">
        <v>81</v>
      </c>
      <c r="G12" s="6" t="s">
        <v>82</v>
      </c>
      <c r="H12" s="5" t="str">
        <f>"000056"</f>
        <v>000056</v>
      </c>
      <c r="I12" s="4">
        <v>43039</v>
      </c>
      <c r="J12" s="5" t="str">
        <f>"000018"</f>
        <v>000018</v>
      </c>
      <c r="K12" s="4">
        <v>43039</v>
      </c>
      <c r="L12" s="5" t="str">
        <f>"000040"</f>
        <v>000040</v>
      </c>
      <c r="M12" s="4">
        <v>43048</v>
      </c>
      <c r="N12" s="5">
        <v>17</v>
      </c>
      <c r="O12" s="5" t="str">
        <f>"006541"</f>
        <v>006541</v>
      </c>
      <c r="P12" s="4">
        <v>43383</v>
      </c>
      <c r="Q12" s="7">
        <v>19.335100000000001</v>
      </c>
      <c r="R12" s="7">
        <v>1.9583999999999999</v>
      </c>
      <c r="S12" s="7">
        <v>17.3767</v>
      </c>
      <c r="T12" s="5">
        <v>241</v>
      </c>
      <c r="U12" s="4">
        <v>43389</v>
      </c>
      <c r="V12" s="5">
        <v>9845025255</v>
      </c>
      <c r="W12" s="6" t="s">
        <v>83</v>
      </c>
      <c r="X12" s="5" t="s">
        <v>29</v>
      </c>
      <c r="Y12" s="6" t="s">
        <v>30</v>
      </c>
      <c r="Z12" s="5" t="s">
        <v>49</v>
      </c>
      <c r="AA12" s="6" t="s">
        <v>50</v>
      </c>
      <c r="AB12" s="7">
        <f>Q12/100</f>
        <v>0.193351</v>
      </c>
      <c r="AD12" s="8"/>
      <c r="AF12" s="8"/>
      <c r="AG12" s="8"/>
    </row>
    <row r="13" spans="1:33" x14ac:dyDescent="0.2">
      <c r="A13" s="12">
        <v>7660</v>
      </c>
      <c r="B13" s="13" t="s">
        <v>37</v>
      </c>
      <c r="C13" s="13">
        <v>43441</v>
      </c>
      <c r="D13" s="5">
        <v>76</v>
      </c>
      <c r="E13" s="6" t="s">
        <v>53</v>
      </c>
      <c r="F13" s="5" t="s">
        <v>84</v>
      </c>
      <c r="G13" s="6" t="s">
        <v>85</v>
      </c>
      <c r="H13" s="5" t="str">
        <f>"000271"</f>
        <v>000271</v>
      </c>
      <c r="I13" s="4">
        <v>43362</v>
      </c>
      <c r="J13" s="5" t="str">
        <f>"000060"</f>
        <v>000060</v>
      </c>
      <c r="K13" s="4">
        <v>43383</v>
      </c>
      <c r="L13" s="5" t="str">
        <f>"000179"</f>
        <v>000179</v>
      </c>
      <c r="M13" s="4">
        <v>43396</v>
      </c>
      <c r="N13" s="5">
        <v>18</v>
      </c>
      <c r="O13" s="5" t="str">
        <f>"007686"</f>
        <v>007686</v>
      </c>
      <c r="P13" s="4">
        <v>43438</v>
      </c>
      <c r="Q13" s="7">
        <v>14.994999999999999</v>
      </c>
      <c r="R13" s="7">
        <v>1.6091</v>
      </c>
      <c r="S13" s="7">
        <v>13.385899999999999</v>
      </c>
      <c r="T13" s="5">
        <v>287</v>
      </c>
      <c r="U13" s="4">
        <v>43441</v>
      </c>
      <c r="V13" s="5">
        <v>8022975610</v>
      </c>
      <c r="W13" s="6" t="s">
        <v>41</v>
      </c>
      <c r="X13" s="5" t="s">
        <v>48</v>
      </c>
      <c r="Y13" s="6" t="s">
        <v>47</v>
      </c>
      <c r="Z13" s="5" t="s">
        <v>49</v>
      </c>
      <c r="AA13" s="6" t="s">
        <v>50</v>
      </c>
      <c r="AB13" s="7">
        <f>Q13/100</f>
        <v>0.14995</v>
      </c>
      <c r="AD13" s="8"/>
      <c r="AF13" s="8"/>
      <c r="AG1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2019-01-14T14:04:39Z</dcterms:modified>
</cp:coreProperties>
</file>