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7" i="1" l="1"/>
  <c r="O7" i="1"/>
  <c r="L7" i="1"/>
  <c r="J7" i="1"/>
  <c r="H7" i="1"/>
  <c r="AB6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<sst xmlns="http://schemas.openxmlformats.org/spreadsheetml/2006/main" count="82" uniqueCount="64">
  <si>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</si>
  <si>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</si>
  <si>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</si>
  <si>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</si>
  <si>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</si>
  <si>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</si>
  <si>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</si>
  <si>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</si>
  <si>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</si>
  <si>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</si>
  <si>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</si>
  <si>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</si>
  <si>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</si>
  <si>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</si>
  <si>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</si>
  <si>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</si>
  <si>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</si>
  <si>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</si>
  <si>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</si>
  <si>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</si>
  <si>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</si>
  <si>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</si>
  <si>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</si>
  <si>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</si>
  <si>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</si>
  <si>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</si>
  <si>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</si>
  <si>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</si>
  <si>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P1771</t>
  </si>
  <si>
    <t>Zone Works - POW Works</t>
  </si>
  <si>
    <t>July</t>
  </si>
  <si>
    <t>June</t>
  </si>
  <si>
    <t>May</t>
  </si>
  <si>
    <t>P3110</t>
  </si>
  <si>
    <t>14th Finance Commission Grant Works</t>
  </si>
  <si>
    <t>November</t>
  </si>
  <si>
    <t>Nagarothana Works</t>
  </si>
  <si>
    <t>P3106</t>
  </si>
  <si>
    <t>October</t>
  </si>
  <si>
    <t>KRIDL</t>
  </si>
  <si>
    <t>ddo089</t>
  </si>
  <si>
    <t xml:space="preserve"> Assistant Executive Engineer Electrical East Zone</t>
  </si>
  <si>
    <t>P2434</t>
  </si>
  <si>
    <t>Development works for Bangalore City</t>
  </si>
  <si>
    <t>P0541</t>
  </si>
  <si>
    <t>Emergency Reserve Fund</t>
  </si>
  <si>
    <t>ddo087</t>
  </si>
  <si>
    <t xml:space="preserve"> Assistant Executive Engineer Shivajinagar East Zone</t>
  </si>
  <si>
    <t>Bharathi Nagara</t>
  </si>
  <si>
    <t>091-17-000013</t>
  </si>
  <si>
    <t xml:space="preserve">Providing and fixing of LED Street lights in Ward No 91 in Shivajinagar Division </t>
  </si>
  <si>
    <t>S.N.Pradeep Kumar M/s.Ganga Enterprises</t>
  </si>
  <si>
    <t>091-16-000002</t>
  </si>
  <si>
    <t>IMPROVEMENTS TO DRAIN AND FOOTPATH AT SHIVANNA SHETTY GARDEN MAIN ROAD IN WARD NO 91</t>
  </si>
  <si>
    <t>R. Nithin</t>
  </si>
  <si>
    <t>091-16-000005</t>
  </si>
  <si>
    <t>DESILTING OF DRAINS AT EAST SIDE OF SEPPINGS ROAD IN WARD NO 91</t>
  </si>
  <si>
    <t xml:space="preserve">Kiran Kumar G C </t>
  </si>
  <si>
    <t>091-14-000018</t>
  </si>
  <si>
    <t xml:space="preserve"> improvements and asphalting of Shivanna Shetty Garden from Karmaraj Road to St. John Road. in Ward no 91 </t>
  </si>
  <si>
    <t>091-14-000025</t>
  </si>
  <si>
    <t>Improvements to Toilet Block at Russell Market in ward no 91 Bharathinagar</t>
  </si>
  <si>
    <t>091-18-000012</t>
  </si>
  <si>
    <t xml:space="preserve">Construction of Compound wall and other beautification Works at Indira Canteen in Ward No. 91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</si>
</sst>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"/>
  <sheetViews>
    <sheetView tabSelected="1" workbookViewId="0">
      <selection activeCell="A2" sqref="A2:XFD7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1327</v>
      </c>
      <c r="B2" s="13" t="s">
        <v>32</v>
      </c>
      <c r="C2" s="13">
        <v>43241</v>
      </c>
      <c r="D2" s="5">
        <v>91</v>
      </c>
      <c r="E2" s="6" t="s">
        <v>48</v>
      </c>
      <c r="F2" s="5" t="s">
        <v>49</v>
      </c>
      <c r="G2" s="6" t="s">
        <v>50</v>
      </c>
      <c r="H2" s="5" t="str">
        <f>"000017"</f>
        <v>000017</v>
      </c>
      <c r="I2" s="4">
        <v>43215</v>
      </c>
      <c r="J2" s="5" t="str">
        <f>"000023"</f>
        <v>000023</v>
      </c>
      <c r="K2" s="4">
        <v>43215</v>
      </c>
      <c r="L2" s="5" t="str">
        <f>"000023"</f>
        <v>000023</v>
      </c>
      <c r="M2" s="4">
        <v>43215</v>
      </c>
      <c r="N2" s="5">
        <v>17</v>
      </c>
      <c r="O2" s="5" t="str">
        <f>"001667"</f>
        <v>001667</v>
      </c>
      <c r="P2" s="4">
        <v>43239</v>
      </c>
      <c r="Q2" s="7">
        <v>5.7659799999999999</v>
      </c>
      <c r="R2" s="7">
        <v>0.1908</v>
      </c>
      <c r="S2" s="7">
        <v>5.5751799999999996</v>
      </c>
      <c r="T2" s="5">
        <v>56</v>
      </c>
      <c r="U2" s="4">
        <v>43241</v>
      </c>
      <c r="V2" s="5">
        <v>9448510301</v>
      </c>
      <c r="W2" s="6" t="s">
        <v>51</v>
      </c>
      <c r="X2" s="5" t="s">
        <v>33</v>
      </c>
      <c r="Y2" s="6" t="s">
        <v>34</v>
      </c>
      <c r="Z2" s="5" t="s">
        <v>40</v>
      </c>
      <c r="AA2" s="6" t="s">
        <v>41</v>
      </c>
      <c r="AB2" s="7">
        <v>5.7659799999999997E-2</v>
      </c>
      <c r="AD2" s="8"/>
      <c r="AF2" s="8"/>
      <c r="AG2" s="8"/>
    </row>
    <row r="3" spans="1:33" x14ac:dyDescent="0.2">
      <c r="A3" s="12">
        <v>2325</v>
      </c>
      <c r="B3" s="13" t="s">
        <v>31</v>
      </c>
      <c r="C3" s="13">
        <v>43269</v>
      </c>
      <c r="D3" s="5">
        <v>91</v>
      </c>
      <c r="E3" s="6" t="s">
        <v>48</v>
      </c>
      <c r="F3" s="5" t="s">
        <v>52</v>
      </c>
      <c r="G3" s="6" t="s">
        <v>53</v>
      </c>
      <c r="H3" s="5" t="str">
        <f>"000029"</f>
        <v>000029</v>
      </c>
      <c r="I3" s="4">
        <v>42521</v>
      </c>
      <c r="J3" s="5" t="str">
        <f>"000156"</f>
        <v>000156</v>
      </c>
      <c r="K3" s="4">
        <v>42642</v>
      </c>
      <c r="L3" s="5" t="str">
        <f>"000180"</f>
        <v>000180</v>
      </c>
      <c r="M3" s="4">
        <v>42642</v>
      </c>
      <c r="N3" s="5">
        <v>16</v>
      </c>
      <c r="O3" s="5" t="str">
        <f>"002416"</f>
        <v>002416</v>
      </c>
      <c r="P3" s="4">
        <v>43262</v>
      </c>
      <c r="Q3" s="7">
        <v>8.2852999999999994</v>
      </c>
      <c r="R3" s="7">
        <v>0.59724999999999995</v>
      </c>
      <c r="S3" s="7">
        <v>7.6880499999999996</v>
      </c>
      <c r="T3" s="5">
        <v>90</v>
      </c>
      <c r="U3" s="4">
        <v>43269</v>
      </c>
      <c r="V3" s="5">
        <v>9341260169</v>
      </c>
      <c r="W3" s="6" t="s">
        <v>54</v>
      </c>
      <c r="X3" s="5" t="s">
        <v>28</v>
      </c>
      <c r="Y3" s="6" t="s">
        <v>29</v>
      </c>
      <c r="Z3" s="5" t="s">
        <v>46</v>
      </c>
      <c r="AA3" s="6" t="s">
        <v>47</v>
      </c>
      <c r="AB3" s="7">
        <v>8.2852999999999996E-2</v>
      </c>
      <c r="AD3" s="8"/>
      <c r="AF3" s="8"/>
      <c r="AG3" s="8"/>
    </row>
    <row r="4" spans="1:33" x14ac:dyDescent="0.2">
      <c r="A4" s="12">
        <v>2326</v>
      </c>
      <c r="B4" s="13" t="s">
        <v>31</v>
      </c>
      <c r="C4" s="13">
        <v>43269</v>
      </c>
      <c r="D4" s="5">
        <v>91</v>
      </c>
      <c r="E4" s="6" t="s">
        <v>48</v>
      </c>
      <c r="F4" s="5" t="s">
        <v>55</v>
      </c>
      <c r="G4" s="6" t="s">
        <v>56</v>
      </c>
      <c r="H4" s="5" t="str">
        <f>"000054"</f>
        <v>000054</v>
      </c>
      <c r="I4" s="4">
        <v>42619</v>
      </c>
      <c r="J4" s="5" t="str">
        <f>"000158"</f>
        <v>000158</v>
      </c>
      <c r="K4" s="4">
        <v>42642</v>
      </c>
      <c r="L4" s="5" t="str">
        <f>"000184"</f>
        <v>000184</v>
      </c>
      <c r="M4" s="4">
        <v>42642</v>
      </c>
      <c r="N4" s="5">
        <v>16</v>
      </c>
      <c r="O4" s="5" t="str">
        <f>"002551"</f>
        <v>002551</v>
      </c>
      <c r="P4" s="4">
        <v>43265</v>
      </c>
      <c r="Q4" s="7">
        <v>1.895</v>
      </c>
      <c r="R4" s="7">
        <v>0.1157</v>
      </c>
      <c r="S4" s="7">
        <v>1.7793000000000001</v>
      </c>
      <c r="T4" s="5">
        <v>90</v>
      </c>
      <c r="U4" s="4">
        <v>43269</v>
      </c>
      <c r="V4" s="5">
        <v>9845678956</v>
      </c>
      <c r="W4" s="6" t="s">
        <v>57</v>
      </c>
      <c r="X4" s="5" t="s">
        <v>28</v>
      </c>
      <c r="Y4" s="6" t="s">
        <v>29</v>
      </c>
      <c r="Z4" s="5" t="s">
        <v>46</v>
      </c>
      <c r="AA4" s="6" t="s">
        <v>47</v>
      </c>
      <c r="AB4" s="7">
        <v>1.8950000000000002E-2</v>
      </c>
      <c r="AD4" s="8"/>
      <c r="AF4" s="8"/>
      <c r="AG4" s="8"/>
    </row>
    <row r="5" spans="1:33" x14ac:dyDescent="0.2">
      <c r="A5" s="12">
        <v>3071</v>
      </c>
      <c r="B5" s="13" t="s">
        <v>30</v>
      </c>
      <c r="C5" s="13">
        <v>43287</v>
      </c>
      <c r="D5" s="5">
        <v>91</v>
      </c>
      <c r="E5" s="6" t="s">
        <v>48</v>
      </c>
      <c r="F5" s="5" t="s">
        <v>58</v>
      </c>
      <c r="G5" s="6" t="s">
        <v>59</v>
      </c>
      <c r="H5" s="5" t="str">
        <f>"000220"</f>
        <v>000220</v>
      </c>
      <c r="I5" s="4">
        <v>42044</v>
      </c>
      <c r="J5" s="5" t="str">
        <f>"000014"</f>
        <v>000014</v>
      </c>
      <c r="K5" s="4">
        <v>42825</v>
      </c>
      <c r="L5" s="5" t="str">
        <f>"000057"</f>
        <v>000057</v>
      </c>
      <c r="M5" s="4">
        <v>42515</v>
      </c>
      <c r="N5" s="5">
        <v>14</v>
      </c>
      <c r="O5" s="5" t="str">
        <f>"003313"</f>
        <v>003313</v>
      </c>
      <c r="P5" s="4">
        <v>43285</v>
      </c>
      <c r="Q5" s="7">
        <v>60.423070000000003</v>
      </c>
      <c r="R5" s="7">
        <v>8.3076000000000008</v>
      </c>
      <c r="S5" s="7">
        <v>52.115470000000002</v>
      </c>
      <c r="T5" s="5">
        <v>113</v>
      </c>
      <c r="U5" s="4">
        <v>43287</v>
      </c>
      <c r="V5" s="5">
        <v>9986492284</v>
      </c>
      <c r="W5" s="6" t="s">
        <v>39</v>
      </c>
      <c r="X5" s="5" t="s">
        <v>42</v>
      </c>
      <c r="Y5" s="6" t="s">
        <v>43</v>
      </c>
      <c r="Z5" s="5" t="s">
        <v>46</v>
      </c>
      <c r="AA5" s="6" t="s">
        <v>47</v>
      </c>
      <c r="AB5" s="7">
        <v>0.60423070000000001</v>
      </c>
      <c r="AD5" s="8"/>
      <c r="AF5" s="8"/>
      <c r="AG5" s="8"/>
    </row>
    <row r="6" spans="1:33" x14ac:dyDescent="0.2">
      <c r="A6" s="12">
        <v>6561</v>
      </c>
      <c r="B6" s="13" t="s">
        <v>38</v>
      </c>
      <c r="C6" s="13">
        <v>43389</v>
      </c>
      <c r="D6" s="5">
        <v>91</v>
      </c>
      <c r="E6" s="6" t="s">
        <v>48</v>
      </c>
      <c r="F6" s="5" t="s">
        <v>60</v>
      </c>
      <c r="G6" s="6" t="s">
        <v>61</v>
      </c>
      <c r="H6" s="5" t="str">
        <f>"000247"</f>
        <v>000247</v>
      </c>
      <c r="I6" s="4">
        <v>43291</v>
      </c>
      <c r="J6" s="5" t="str">
        <f>"000002"</f>
        <v>000002</v>
      </c>
      <c r="K6" s="4">
        <v>42094</v>
      </c>
      <c r="L6" s="5" t="str">
        <f>"000512"</f>
        <v>000512</v>
      </c>
      <c r="M6" s="4">
        <v>41973</v>
      </c>
      <c r="N6" s="5">
        <v>14</v>
      </c>
      <c r="O6" s="5" t="str">
        <f>"006521"</f>
        <v>006521</v>
      </c>
      <c r="P6" s="4">
        <v>43383</v>
      </c>
      <c r="Q6" s="7">
        <v>4.7321600000000004</v>
      </c>
      <c r="R6" s="7">
        <v>0.621</v>
      </c>
      <c r="S6" s="7">
        <v>4.1111599999999999</v>
      </c>
      <c r="T6" s="5">
        <v>244</v>
      </c>
      <c r="U6" s="4">
        <v>43389</v>
      </c>
      <c r="V6" s="5">
        <v>9856235698</v>
      </c>
      <c r="W6" s="6" t="s">
        <v>39</v>
      </c>
      <c r="X6" s="5" t="s">
        <v>44</v>
      </c>
      <c r="Y6" s="6" t="s">
        <v>45</v>
      </c>
      <c r="Z6" s="5" t="s">
        <v>46</v>
      </c>
      <c r="AA6" s="6" t="s">
        <v>47</v>
      </c>
      <c r="AB6" s="7">
        <f>Q6/100</f>
        <v>4.7321600000000005E-2</v>
      </c>
      <c r="AD6" s="8"/>
      <c r="AF6" s="8"/>
      <c r="AG6" s="8"/>
    </row>
    <row r="7" spans="1:33" x14ac:dyDescent="0.2">
      <c r="A7" s="12">
        <v>7330</v>
      </c>
      <c r="B7" s="13" t="s">
        <v>35</v>
      </c>
      <c r="C7" s="13">
        <v>43424</v>
      </c>
      <c r="D7" s="5">
        <v>91</v>
      </c>
      <c r="E7" s="6" t="s">
        <v>48</v>
      </c>
      <c r="F7" s="5" t="s">
        <v>62</v>
      </c>
      <c r="G7" s="6" t="s">
        <v>63</v>
      </c>
      <c r="H7" s="5" t="str">
        <f>"000087"</f>
        <v>000087</v>
      </c>
      <c r="I7" s="4">
        <v>43339</v>
      </c>
      <c r="J7" s="5" t="str">
        <f>"000011"</f>
        <v>000011</v>
      </c>
      <c r="K7" s="4">
        <v>43339</v>
      </c>
      <c r="L7" s="5" t="str">
        <f>"000085"</f>
        <v>000085</v>
      </c>
      <c r="M7" s="4">
        <v>43339</v>
      </c>
      <c r="N7" s="5">
        <v>18</v>
      </c>
      <c r="O7" s="5" t="str">
        <f>"007390"</f>
        <v>007390</v>
      </c>
      <c r="P7" s="4">
        <v>43421</v>
      </c>
      <c r="Q7" s="7">
        <v>26.974869999999999</v>
      </c>
      <c r="R7" s="7">
        <v>2.5298500000000002</v>
      </c>
      <c r="S7" s="7">
        <v>24.44502</v>
      </c>
      <c r="T7" s="5">
        <v>271</v>
      </c>
      <c r="U7" s="4">
        <v>43424</v>
      </c>
      <c r="V7" s="5">
        <v>9856235698</v>
      </c>
      <c r="W7" s="6" t="s">
        <v>39</v>
      </c>
      <c r="X7" s="5" t="s">
        <v>37</v>
      </c>
      <c r="Y7" s="6" t="s">
        <v>36</v>
      </c>
      <c r="Z7" s="5" t="s">
        <v>46</v>
      </c>
      <c r="AA7" s="6" t="s">
        <v>47</v>
      </c>
      <c r="AB7" s="7">
        <f>Q7/100</f>
        <v>0.26974870000000001</v>
      </c>
      <c r="AD7" s="8"/>
      <c r="AF7" s="8"/>
      <c r="AG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2019-01-14T14:10:22Z</dcterms:modified>
</cp:coreProperties>
</file>