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L11" i="1"/>
  <c r="J11" i="1"/>
  <c r="H11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<sst xmlns="http://schemas.openxmlformats.org/spreadsheetml/2006/main" count="118" uniqueCount="75">
  <si>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</si>
  <si>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</si>
  <si>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</si>
  <si>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</si>
  <si>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</si>
  <si>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</si>
  <si>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</si>
  <si>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</si>
  <si>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</si>
  <si>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</si>
  <si>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</si>
  <si>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</si>
  <si>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</si>
  <si>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</si>
  <si>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</si>
  <si>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</si>
  <si>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</si>
  <si>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</si>
  <si>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</si>
  <si>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</si>
  <si>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</si>
  <si>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</si>
  <si>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</si>
  <si>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</si>
  <si>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</si>
  <si>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</si>
  <si>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</si>
  <si>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</si>
  <si>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</si>
  <si>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P1771</t>
  </si>
  <si>
    <t>Zone Works - POW Works</t>
  </si>
  <si>
    <t>May</t>
  </si>
  <si>
    <t>M and R to Street Lights - Replacement of Burnt Bulbs etc. (Package)</t>
  </si>
  <si>
    <t>P0300</t>
  </si>
  <si>
    <t>P3110</t>
  </si>
  <si>
    <t>14th Finance Commission Grant Works</t>
  </si>
  <si>
    <t>Sri Gayathri Electricals</t>
  </si>
  <si>
    <t>ddo209</t>
  </si>
  <si>
    <t xml:space="preserve"> Assistant Executive Engineer Electrical West Zone</t>
  </si>
  <si>
    <t>Technical Manager  (West) Karnataka Rural Infrastructure Development Limited</t>
  </si>
  <si>
    <t>P1802</t>
  </si>
  <si>
    <t>Water Supply New Areas</t>
  </si>
  <si>
    <t>Chikka Pete</t>
  </si>
  <si>
    <t>109-11-000045</t>
  </si>
  <si>
    <t>DRILLING OF 5 BOREWELLS, PROVIDING AND FIXING SUBMERSIBLE PUMPSET AND PIPELINE FOR WATER SUPPLY IN WARD NO. 109 CHICKPET</t>
  </si>
  <si>
    <t>ddo204</t>
  </si>
  <si>
    <t xml:space="preserve"> Assistant Executive Engineer Chickpet West Zone</t>
  </si>
  <si>
    <t>109-16-000001</t>
  </si>
  <si>
    <t>Annual Operation And maintenance Of Street Lights at Chikpet in Ward No-109</t>
  </si>
  <si>
    <t>109-17-000021</t>
  </si>
  <si>
    <t>Engaging of gangman and Hiring of tractor -tipper for Maintenance of Roads side drain and other civil works in ward no 109</t>
  </si>
  <si>
    <t>109-17-000005</t>
  </si>
  <si>
    <t>Emergency Grants in Ward No. 109</t>
  </si>
  <si>
    <t>Shivakumar M L</t>
  </si>
  <si>
    <t>July</t>
  </si>
  <si>
    <t>109-17-000001</t>
  </si>
  <si>
    <t>Construction of Toilet and Office Building in ward no 109 Chickpet in Gandhinagar Constituency</t>
  </si>
  <si>
    <t>Narahari D</t>
  </si>
  <si>
    <t>P3111</t>
  </si>
  <si>
    <t>State Finance Commission Untied Grant Works</t>
  </si>
  <si>
    <t>ddo326</t>
  </si>
  <si>
    <t xml:space="preserve"> Executive Engineer SWM 1 Central Zone</t>
  </si>
  <si>
    <t>August</t>
  </si>
  <si>
    <t>109-18-000012</t>
  </si>
  <si>
    <t xml:space="preserve">Providing Pipeline for Drinking Water Supply in Ward No. 109 </t>
  </si>
  <si>
    <t>S Chandra Mohan</t>
  </si>
  <si>
    <t>September</t>
  </si>
  <si>
    <t>109-16-000016</t>
  </si>
  <si>
    <t>Supply of Tractor and Labours to remove the silt in ward no 109</t>
  </si>
  <si>
    <t>S T Umesh</t>
  </si>
  <si>
    <t>October</t>
  </si>
  <si>
    <t>109-17-000006</t>
  </si>
  <si>
    <t>Improvements to Drain in Balepete Main Road in Ward No. 109</t>
  </si>
  <si>
    <t>Aishwarya Infrastrucure and Developers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</si>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</sst>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workbookViewId="0">
      <selection activeCell="A2" sqref="A2:XFD11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3684</v>
      </c>
      <c r="B2" s="5" t="s">
        <v>28</v>
      </c>
      <c r="C2" s="6">
        <v>43566</v>
      </c>
      <c r="D2" s="7">
        <v>109</v>
      </c>
      <c r="E2" s="8" t="s">
        <v>42</v>
      </c>
      <c r="F2" s="7" t="s">
        <v>43</v>
      </c>
      <c r="G2" s="8" t="s">
        <v>44</v>
      </c>
      <c r="H2" s="7" t="str">
        <f>"000059"</f>
        <v>000059</v>
      </c>
      <c r="I2" s="6">
        <v>43277</v>
      </c>
      <c r="J2" s="7" t="str">
        <f>"000016"</f>
        <v>000016</v>
      </c>
      <c r="K2" s="6">
        <v>43279</v>
      </c>
      <c r="L2" s="7" t="str">
        <f>"000061"</f>
        <v>000061</v>
      </c>
      <c r="M2" s="6">
        <v>43279</v>
      </c>
      <c r="N2" s="7">
        <v>11</v>
      </c>
      <c r="O2" s="7" t="str">
        <f>"000196"</f>
        <v>000196</v>
      </c>
      <c r="P2" s="6">
        <v>43563</v>
      </c>
      <c r="Q2" s="9">
        <v>24.73001</v>
      </c>
      <c r="R2" s="9">
        <v>3.76058</v>
      </c>
      <c r="S2" s="9">
        <v>20.969429999999999</v>
      </c>
      <c r="T2" s="7">
        <v>11</v>
      </c>
      <c r="U2" s="6">
        <v>43566</v>
      </c>
      <c r="V2" s="7">
        <v>9483161122</v>
      </c>
      <c r="W2" s="8" t="s">
        <v>39</v>
      </c>
      <c r="X2" s="7" t="s">
        <v>40</v>
      </c>
      <c r="Y2" s="8" t="s">
        <v>41</v>
      </c>
      <c r="Z2" s="7" t="s">
        <v>45</v>
      </c>
      <c r="AA2" s="8" t="s">
        <v>46</v>
      </c>
      <c r="AB2" s="9">
        <f t="shared" ref="AB2:AB9" si="0">Q2/100</f>
        <v>0.24730009999999999</v>
      </c>
    </row>
    <row r="3" spans="1:28" x14ac:dyDescent="0.35">
      <c r="A3" s="4">
        <v>3685</v>
      </c>
      <c r="B3" s="5" t="s">
        <v>28</v>
      </c>
      <c r="C3" s="6">
        <v>43575</v>
      </c>
      <c r="D3" s="7">
        <v>109</v>
      </c>
      <c r="E3" s="8" t="s">
        <v>42</v>
      </c>
      <c r="F3" s="7" t="s">
        <v>47</v>
      </c>
      <c r="G3" s="8" t="s">
        <v>48</v>
      </c>
      <c r="H3" s="7" t="str">
        <f>"000021"</f>
        <v>000021</v>
      </c>
      <c r="I3" s="6">
        <v>42940</v>
      </c>
      <c r="J3" s="7" t="str">
        <f>"000224"</f>
        <v>000224</v>
      </c>
      <c r="K3" s="6">
        <v>43514</v>
      </c>
      <c r="L3" s="7" t="str">
        <f>"000223"</f>
        <v>000223</v>
      </c>
      <c r="M3" s="6">
        <v>43514</v>
      </c>
      <c r="N3" s="7">
        <v>16</v>
      </c>
      <c r="O3" s="7" t="str">
        <f>"001388"</f>
        <v>001388</v>
      </c>
      <c r="P3" s="6">
        <v>43594</v>
      </c>
      <c r="Q3" s="9">
        <v>7.5228599999999997</v>
      </c>
      <c r="R3" s="9">
        <v>0.38367000000000001</v>
      </c>
      <c r="S3" s="9">
        <v>7.1391900000000001</v>
      </c>
      <c r="T3" s="7">
        <v>20</v>
      </c>
      <c r="U3" s="6">
        <v>43575</v>
      </c>
      <c r="V3" s="7">
        <v>9845036718</v>
      </c>
      <c r="W3" s="8" t="s">
        <v>36</v>
      </c>
      <c r="X3" s="7" t="s">
        <v>33</v>
      </c>
      <c r="Y3" s="8" t="s">
        <v>32</v>
      </c>
      <c r="Z3" s="7" t="s">
        <v>37</v>
      </c>
      <c r="AA3" s="8" t="s">
        <v>38</v>
      </c>
      <c r="AB3" s="9">
        <f t="shared" si="0"/>
        <v>7.5228599999999993E-2</v>
      </c>
    </row>
    <row r="4" spans="1:28" x14ac:dyDescent="0.35">
      <c r="A4" s="4">
        <v>3686</v>
      </c>
      <c r="B4" s="5" t="s">
        <v>31</v>
      </c>
      <c r="C4" s="6">
        <v>43591</v>
      </c>
      <c r="D4" s="7">
        <v>109</v>
      </c>
      <c r="E4" s="8" t="s">
        <v>42</v>
      </c>
      <c r="F4" s="7" t="s">
        <v>49</v>
      </c>
      <c r="G4" s="8" t="s">
        <v>50</v>
      </c>
      <c r="H4" s="7" t="str">
        <f>"000189"</f>
        <v>000189</v>
      </c>
      <c r="I4" s="6">
        <v>43439</v>
      </c>
      <c r="J4" s="7" t="str">
        <f>"000089"</f>
        <v>000089</v>
      </c>
      <c r="K4" s="6">
        <v>43528</v>
      </c>
      <c r="L4" s="7" t="str">
        <f>"000271"</f>
        <v>000271</v>
      </c>
      <c r="M4" s="6">
        <v>43528</v>
      </c>
      <c r="N4" s="7">
        <v>17</v>
      </c>
      <c r="O4" s="7" t="str">
        <f>"001080"</f>
        <v>001080</v>
      </c>
      <c r="P4" s="6">
        <v>43581</v>
      </c>
      <c r="Q4" s="9">
        <v>6.3332499999999996</v>
      </c>
      <c r="R4" s="9">
        <v>0.83299000000000001</v>
      </c>
      <c r="S4" s="9">
        <v>5.5002599999999999</v>
      </c>
      <c r="T4" s="7">
        <v>35</v>
      </c>
      <c r="U4" s="6">
        <v>43591</v>
      </c>
      <c r="V4" s="7">
        <v>9483161122</v>
      </c>
      <c r="W4" s="8" t="s">
        <v>39</v>
      </c>
      <c r="X4" s="7" t="s">
        <v>34</v>
      </c>
      <c r="Y4" s="8" t="s">
        <v>35</v>
      </c>
      <c r="Z4" s="7" t="s">
        <v>45</v>
      </c>
      <c r="AA4" s="8" t="s">
        <v>46</v>
      </c>
      <c r="AB4" s="9">
        <f t="shared" si="0"/>
        <v>6.33325E-2</v>
      </c>
    </row>
    <row r="5" spans="1:28" x14ac:dyDescent="0.35">
      <c r="A5" s="4">
        <v>3687</v>
      </c>
      <c r="B5" s="5" t="s">
        <v>31</v>
      </c>
      <c r="C5" s="6">
        <v>43598</v>
      </c>
      <c r="D5" s="7">
        <v>109</v>
      </c>
      <c r="E5" s="8" t="s">
        <v>42</v>
      </c>
      <c r="F5" s="7" t="s">
        <v>47</v>
      </c>
      <c r="G5" s="8" t="s">
        <v>48</v>
      </c>
      <c r="H5" s="7" t="str">
        <f>"000021"</f>
        <v>000021</v>
      </c>
      <c r="I5" s="6">
        <v>42940</v>
      </c>
      <c r="J5" s="7" t="str">
        <f>"000224"</f>
        <v>000224</v>
      </c>
      <c r="K5" s="6">
        <v>43514</v>
      </c>
      <c r="L5" s="7" t="str">
        <f>"000223"</f>
        <v>000223</v>
      </c>
      <c r="M5" s="6">
        <v>43514</v>
      </c>
      <c r="N5" s="7">
        <v>16</v>
      </c>
      <c r="O5" s="7" t="str">
        <f>"001388"</f>
        <v>001388</v>
      </c>
      <c r="P5" s="6">
        <v>43594</v>
      </c>
      <c r="Q5" s="9">
        <v>7.71455</v>
      </c>
      <c r="R5" s="9">
        <v>0.77917999999999998</v>
      </c>
      <c r="S5" s="9">
        <v>6.9353699999999998</v>
      </c>
      <c r="T5" s="7">
        <v>43</v>
      </c>
      <c r="U5" s="6">
        <v>43598</v>
      </c>
      <c r="V5" s="7">
        <v>9845036718</v>
      </c>
      <c r="W5" s="8" t="s">
        <v>36</v>
      </c>
      <c r="X5" s="7" t="s">
        <v>33</v>
      </c>
      <c r="Y5" s="8" t="s">
        <v>32</v>
      </c>
      <c r="Z5" s="7" t="s">
        <v>37</v>
      </c>
      <c r="AA5" s="8" t="s">
        <v>38</v>
      </c>
      <c r="AB5" s="9">
        <f t="shared" si="0"/>
        <v>7.7145500000000006E-2</v>
      </c>
    </row>
    <row r="6" spans="1:28" x14ac:dyDescent="0.35">
      <c r="A6" s="4">
        <v>3688</v>
      </c>
      <c r="B6" s="5" t="s">
        <v>31</v>
      </c>
      <c r="C6" s="6">
        <v>43607</v>
      </c>
      <c r="D6" s="7">
        <v>109</v>
      </c>
      <c r="E6" s="8" t="s">
        <v>42</v>
      </c>
      <c r="F6" s="7" t="s">
        <v>51</v>
      </c>
      <c r="G6" s="8" t="s">
        <v>52</v>
      </c>
      <c r="H6" s="7" t="str">
        <f>"000079"</f>
        <v>000079</v>
      </c>
      <c r="I6" s="6">
        <v>43290</v>
      </c>
      <c r="J6" s="7" t="str">
        <f>"000019"</f>
        <v>000019</v>
      </c>
      <c r="K6" s="6">
        <v>43291</v>
      </c>
      <c r="L6" s="7" t="str">
        <f>"000079"</f>
        <v>000079</v>
      </c>
      <c r="M6" s="6">
        <v>43291</v>
      </c>
      <c r="N6" s="7">
        <v>17</v>
      </c>
      <c r="O6" s="7" t="str">
        <f>"001408"</f>
        <v>001408</v>
      </c>
      <c r="P6" s="6">
        <v>43595</v>
      </c>
      <c r="Q6" s="9">
        <v>19.98386</v>
      </c>
      <c r="R6" s="9">
        <v>1.8642399999999999</v>
      </c>
      <c r="S6" s="9">
        <v>18.119620000000001</v>
      </c>
      <c r="T6" s="7">
        <v>56</v>
      </c>
      <c r="U6" s="6">
        <v>43607</v>
      </c>
      <c r="V6" s="7">
        <v>1234567890</v>
      </c>
      <c r="W6" s="8" t="s">
        <v>53</v>
      </c>
      <c r="X6" s="7" t="s">
        <v>29</v>
      </c>
      <c r="Y6" s="8" t="s">
        <v>30</v>
      </c>
      <c r="Z6" s="7" t="s">
        <v>45</v>
      </c>
      <c r="AA6" s="8" t="s">
        <v>46</v>
      </c>
      <c r="AB6" s="9">
        <f t="shared" si="0"/>
        <v>0.19983860000000001</v>
      </c>
    </row>
    <row r="7" spans="1:28" x14ac:dyDescent="0.35">
      <c r="A7" s="4">
        <v>3689</v>
      </c>
      <c r="B7" s="5" t="s">
        <v>54</v>
      </c>
      <c r="C7" s="6">
        <v>43647</v>
      </c>
      <c r="D7" s="7">
        <v>109</v>
      </c>
      <c r="E7" s="8" t="s">
        <v>42</v>
      </c>
      <c r="F7" s="7" t="s">
        <v>55</v>
      </c>
      <c r="G7" s="10" t="s">
        <v>56</v>
      </c>
      <c r="H7" s="7" t="str">
        <f>"000022"</f>
        <v>000022</v>
      </c>
      <c r="I7" s="6">
        <v>43411</v>
      </c>
      <c r="J7" s="7" t="str">
        <f>"000105"</f>
        <v>000105</v>
      </c>
      <c r="K7" s="6">
        <v>43739</v>
      </c>
      <c r="L7" s="7" t="str">
        <f>"000105"</f>
        <v>000105</v>
      </c>
      <c r="M7" s="6">
        <v>43739</v>
      </c>
      <c r="N7" s="7">
        <v>17</v>
      </c>
      <c r="O7" s="7" t="str">
        <f>""</f>
        <v/>
      </c>
      <c r="P7" s="7"/>
      <c r="Q7" s="11">
        <v>86.991770000000002</v>
      </c>
      <c r="R7" s="11">
        <v>4.8742599999999996</v>
      </c>
      <c r="S7" s="11">
        <v>82.117509999999996</v>
      </c>
      <c r="T7" s="7">
        <v>99</v>
      </c>
      <c r="U7" s="6">
        <v>43647</v>
      </c>
      <c r="V7" s="7">
        <v>9480683659</v>
      </c>
      <c r="W7" s="10" t="s">
        <v>57</v>
      </c>
      <c r="X7" s="7" t="s">
        <v>58</v>
      </c>
      <c r="Y7" s="10" t="s">
        <v>59</v>
      </c>
      <c r="Z7" s="7" t="s">
        <v>60</v>
      </c>
      <c r="AA7" s="10" t="s">
        <v>61</v>
      </c>
      <c r="AB7" s="11">
        <f t="shared" si="0"/>
        <v>0.86991770000000002</v>
      </c>
    </row>
    <row r="8" spans="1:28" x14ac:dyDescent="0.35">
      <c r="A8" s="4">
        <v>3690</v>
      </c>
      <c r="B8" s="5" t="s">
        <v>62</v>
      </c>
      <c r="C8" s="6">
        <v>43697</v>
      </c>
      <c r="D8" s="7">
        <v>109</v>
      </c>
      <c r="E8" s="8" t="s">
        <v>42</v>
      </c>
      <c r="F8" s="7" t="s">
        <v>63</v>
      </c>
      <c r="G8" s="10" t="s">
        <v>64</v>
      </c>
      <c r="H8" s="7" t="str">
        <f>"000037"</f>
        <v>000037</v>
      </c>
      <c r="I8" s="6">
        <v>43601</v>
      </c>
      <c r="J8" s="7" t="str">
        <f>"000010"</f>
        <v>000010</v>
      </c>
      <c r="K8" s="6">
        <v>43601</v>
      </c>
      <c r="L8" s="7" t="str">
        <f>"000021"</f>
        <v>000021</v>
      </c>
      <c r="M8" s="6">
        <v>43601</v>
      </c>
      <c r="N8" s="7">
        <v>18</v>
      </c>
      <c r="O8" s="7" t="str">
        <f>"004650"</f>
        <v>004650</v>
      </c>
      <c r="P8" s="6">
        <v>43697</v>
      </c>
      <c r="Q8" s="11">
        <v>4.2258500000000003</v>
      </c>
      <c r="R8" s="11">
        <v>0.43833</v>
      </c>
      <c r="S8" s="11">
        <v>3.7875200000000002</v>
      </c>
      <c r="T8" s="7">
        <v>160</v>
      </c>
      <c r="U8" s="6">
        <v>43697</v>
      </c>
      <c r="V8" s="7">
        <v>1234567890</v>
      </c>
      <c r="W8" s="10" t="s">
        <v>65</v>
      </c>
      <c r="X8" s="7" t="s">
        <v>29</v>
      </c>
      <c r="Y8" s="10" t="s">
        <v>30</v>
      </c>
      <c r="Z8" s="7" t="s">
        <v>45</v>
      </c>
      <c r="AA8" s="10" t="s">
        <v>46</v>
      </c>
      <c r="AB8" s="11">
        <f t="shared" si="0"/>
        <v>4.2258500000000004E-2</v>
      </c>
    </row>
    <row r="9" spans="1:28" x14ac:dyDescent="0.35">
      <c r="A9" s="4">
        <v>3691</v>
      </c>
      <c r="B9" s="5" t="s">
        <v>66</v>
      </c>
      <c r="C9" s="6">
        <v>43729</v>
      </c>
      <c r="D9" s="7">
        <v>109</v>
      </c>
      <c r="E9" s="8" t="s">
        <v>42</v>
      </c>
      <c r="F9" s="7" t="s">
        <v>67</v>
      </c>
      <c r="G9" s="10" t="s">
        <v>68</v>
      </c>
      <c r="H9" s="7" t="str">
        <f>"000.96"</f>
        <v>000.96</v>
      </c>
      <c r="I9" s="6">
        <v>42639</v>
      </c>
      <c r="J9" s="7" t="str">
        <f>"00.008"</f>
        <v>00.008</v>
      </c>
      <c r="K9" s="6">
        <v>42520</v>
      </c>
      <c r="L9" s="7" t="str">
        <f>"000417"</f>
        <v>000417</v>
      </c>
      <c r="M9" s="6">
        <v>42671</v>
      </c>
      <c r="N9" s="7">
        <v>16</v>
      </c>
      <c r="O9" s="7" t="str">
        <f>"004929"</f>
        <v>004929</v>
      </c>
      <c r="P9" s="6">
        <v>43714</v>
      </c>
      <c r="Q9" s="11">
        <v>8.9877300000000009</v>
      </c>
      <c r="R9" s="11">
        <v>1.04593</v>
      </c>
      <c r="S9" s="11">
        <v>7.9417999999999997</v>
      </c>
      <c r="T9" s="7">
        <v>196</v>
      </c>
      <c r="U9" s="6">
        <v>43729</v>
      </c>
      <c r="V9" s="7">
        <v>1234567890</v>
      </c>
      <c r="W9" s="10" t="s">
        <v>69</v>
      </c>
      <c r="X9" s="7" t="s">
        <v>29</v>
      </c>
      <c r="Y9" s="10" t="s">
        <v>30</v>
      </c>
      <c r="Z9" s="7" t="s">
        <v>45</v>
      </c>
      <c r="AA9" s="10" t="s">
        <v>46</v>
      </c>
      <c r="AB9" s="11">
        <f t="shared" si="0"/>
        <v>8.9877300000000007E-2</v>
      </c>
    </row>
    <row r="10" spans="1:28" x14ac:dyDescent="0.35">
      <c r="A10" s="4">
        <v>3692</v>
      </c>
      <c r="B10" s="5" t="s">
        <v>70</v>
      </c>
      <c r="C10" s="6">
        <v>43752</v>
      </c>
      <c r="D10" s="4">
        <v>109</v>
      </c>
      <c r="E10" s="8" t="s">
        <v>42</v>
      </c>
      <c r="F10" s="7" t="s">
        <v>71</v>
      </c>
      <c r="G10" s="8" t="s">
        <v>72</v>
      </c>
      <c r="H10" s="7" t="str">
        <f>"000258"</f>
        <v>000258</v>
      </c>
      <c r="I10" s="6">
        <v>42915</v>
      </c>
      <c r="J10" s="7" t="str">
        <f>"000004"</f>
        <v>000004</v>
      </c>
      <c r="K10" s="6">
        <v>43217</v>
      </c>
      <c r="L10" s="7" t="str">
        <f>"000023"</f>
        <v>000023</v>
      </c>
      <c r="M10" s="6">
        <v>43217</v>
      </c>
      <c r="N10" s="7">
        <v>17</v>
      </c>
      <c r="O10" s="7" t="str">
        <f>"005527"</f>
        <v>005527</v>
      </c>
      <c r="P10" s="6">
        <v>43739</v>
      </c>
      <c r="Q10" s="9">
        <v>16.775040000000001</v>
      </c>
      <c r="R10" s="9">
        <v>1.58002</v>
      </c>
      <c r="S10" s="9">
        <v>15.19502</v>
      </c>
      <c r="T10" s="7">
        <v>13</v>
      </c>
      <c r="U10" s="6">
        <v>43752</v>
      </c>
      <c r="V10" s="7">
        <v>9945417770</v>
      </c>
      <c r="W10" s="8" t="s">
        <v>73</v>
      </c>
      <c r="X10" s="7" t="s">
        <v>29</v>
      </c>
      <c r="Y10" s="8" t="s">
        <v>30</v>
      </c>
      <c r="Z10" s="7" t="s">
        <v>45</v>
      </c>
      <c r="AA10" s="8" t="s">
        <v>46</v>
      </c>
      <c r="AB10" s="9">
        <v>0.16775039999999999</v>
      </c>
    </row>
    <row r="11" spans="1:28" x14ac:dyDescent="0.35">
      <c r="A11" s="4">
        <v>3693</v>
      </c>
      <c r="B11" s="5" t="s">
        <v>74</v>
      </c>
      <c r="C11" s="6">
        <v>43777</v>
      </c>
      <c r="D11" s="4">
        <v>109</v>
      </c>
      <c r="E11" s="8" t="s">
        <v>42</v>
      </c>
      <c r="F11" s="7" t="s">
        <v>47</v>
      </c>
      <c r="G11" s="8" t="s">
        <v>48</v>
      </c>
      <c r="H11" s="7" t="str">
        <f>"000021"</f>
        <v>000021</v>
      </c>
      <c r="I11" s="6">
        <v>42940</v>
      </c>
      <c r="J11" s="7" t="str">
        <f>"000076"</f>
        <v>000076</v>
      </c>
      <c r="K11" s="6">
        <v>43761</v>
      </c>
      <c r="L11" s="7" t="str">
        <f>"000073"</f>
        <v>000073</v>
      </c>
      <c r="M11" s="6">
        <v>43761</v>
      </c>
      <c r="N11" s="7">
        <v>16</v>
      </c>
      <c r="O11" s="7" t="str">
        <f>"006121"</f>
        <v>006121</v>
      </c>
      <c r="P11" s="6">
        <v>43776</v>
      </c>
      <c r="Q11" s="9">
        <v>5.3787900000000004</v>
      </c>
      <c r="R11" s="9">
        <v>0.53171999999999997</v>
      </c>
      <c r="S11" s="9">
        <v>4.8470700000000004</v>
      </c>
      <c r="T11" s="7">
        <v>13</v>
      </c>
      <c r="U11" s="6">
        <v>43777</v>
      </c>
      <c r="V11" s="7">
        <v>9845036718</v>
      </c>
      <c r="W11" s="8" t="s">
        <v>36</v>
      </c>
      <c r="X11" s="7" t="s">
        <v>33</v>
      </c>
      <c r="Y11" s="8" t="s">
        <v>32</v>
      </c>
      <c r="Z11" s="7" t="s">
        <v>37</v>
      </c>
      <c r="AA11" s="8" t="s">
        <v>38</v>
      </c>
      <c r="AB11" s="9">
        <v>5.3787900000000007E-2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2020-01-30T06:26:59Z</dcterms:modified>
</cp:coreProperties>
</file>