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L8" i="1"/>
  <c r="J8" i="1"/>
  <c r="H8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<sst xmlns="http://schemas.openxmlformats.org/spreadsheetml/2006/main" count="91" uniqueCount="66">
  <si>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</si>
  <si>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</si>
  <si>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</si>
  <si>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</si>
  <si>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</si>
  <si>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</si>
  <si>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</si>
  <si>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</si>
  <si>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</si>
  <si>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</si>
  <si>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</si>
  <si>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</si>
  <si>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</si>
  <si>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</si>
  <si>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</si>
  <si>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</si>
  <si>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</si>
  <si>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</si>
  <si>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</si>
  <si>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</si>
  <si>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</si>
  <si>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</si>
  <si>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</si>
  <si>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</si>
  <si>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</si>
  <si>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</si>
  <si>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</si>
  <si>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</si>
  <si>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May</t>
  </si>
  <si>
    <t>P3110</t>
  </si>
  <si>
    <t>14th Finance Commission Grant Works</t>
  </si>
  <si>
    <t>ddo086</t>
  </si>
  <si>
    <t xml:space="preserve"> Assistant Executive Engineer Dommalur East Zone</t>
  </si>
  <si>
    <t>Vannar Pete</t>
  </si>
  <si>
    <t>115-17-000027</t>
  </si>
  <si>
    <t>Providing Modren Dust Bin in Bangalore City in ward no 115</t>
  </si>
  <si>
    <t xml:space="preserve">RAJESH H B </t>
  </si>
  <si>
    <t>July</t>
  </si>
  <si>
    <t>115-17-000008</t>
  </si>
  <si>
    <t>IMPROVEMENTS TO ROADS AND DRAINS AT BAZAAR STREET SURROUNDINGS IN WARD NO 115</t>
  </si>
  <si>
    <t>M/s R K Transport Propr S Veena</t>
  </si>
  <si>
    <t>P1771</t>
  </si>
  <si>
    <t>Zone Works - POW Works</t>
  </si>
  <si>
    <t>115-14-000015</t>
  </si>
  <si>
    <t>DESILTING OF DRAINS IN SONNENAHALLI IN WARD NO 115 VANNARPET</t>
  </si>
  <si>
    <t>M S RAJU</t>
  </si>
  <si>
    <t>115-14-000014</t>
  </si>
  <si>
    <t>DESILTING OF DRAINS IN VIVEKNAGARA IN WARD NO 115 VANNARPET</t>
  </si>
  <si>
    <t>August</t>
  </si>
  <si>
    <t>115-17-000026</t>
  </si>
  <si>
    <t>Engagement of Gangman and Hiring of Tractor Tippers for cleaning and Maintenance of road side drains and other cleaning works in works in ward no 115</t>
  </si>
  <si>
    <t>M LAKSHMANREDDY</t>
  </si>
  <si>
    <t>November</t>
  </si>
  <si>
    <t>115-18-000001</t>
  </si>
  <si>
    <t>PROVIDING ELDERS GYM PATHWAY AND OTHER DEVELOPMENT WORKS VIVEKNAGARA AT 8TH MAIN AND 6TH MAIN EXTN PARK IN WARD NO 115</t>
  </si>
  <si>
    <t xml:space="preserve">M/s KRIDL </t>
  </si>
  <si>
    <t>P0311</t>
  </si>
  <si>
    <t>Landscape Development Of Parks/Medians/Boulevants and Circles(Janoodya Works)</t>
  </si>
  <si>
    <t>ddo075</t>
  </si>
  <si>
    <t xml:space="preserve"> Executive Engineer Project East Zone</t>
  </si>
  <si>
    <t>December</t>
  </si>
  <si>
    <t>115-19-000009</t>
  </si>
  <si>
    <t>PROVIDING CC ROADS AT AMBEDKAR NAGAR ANDRA COLONY SONNENAHALLI MAIN ROAD IN WARD NO 115 VANNARPET</t>
  </si>
  <si>
    <t>KRIDL</t>
  </si>
  <si>
    <t>P1878</t>
  </si>
  <si>
    <t>18per - Works (Bhagyajyothi, Sooru / Neeru Yojane and General) (54 Lakhs / New Wards)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</si>
</sst>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selection activeCell="D4" sqref="D4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3799</v>
      </c>
      <c r="B2" s="5" t="s">
        <v>28</v>
      </c>
      <c r="C2" s="6">
        <v>43610</v>
      </c>
      <c r="D2" s="7">
        <v>115</v>
      </c>
      <c r="E2" s="8" t="s">
        <v>33</v>
      </c>
      <c r="F2" s="7" t="s">
        <v>34</v>
      </c>
      <c r="G2" s="8" t="s">
        <v>35</v>
      </c>
      <c r="H2" s="7" t="str">
        <f>"000112"</f>
        <v>000112</v>
      </c>
      <c r="I2" s="6">
        <v>43417</v>
      </c>
      <c r="J2" s="7" t="str">
        <f>"000065"</f>
        <v>000065</v>
      </c>
      <c r="K2" s="6">
        <v>43540</v>
      </c>
      <c r="L2" s="7" t="str">
        <f>"000109"</f>
        <v>000109</v>
      </c>
      <c r="M2" s="6">
        <v>43540</v>
      </c>
      <c r="N2" s="7">
        <v>17</v>
      </c>
      <c r="O2" s="7" t="str">
        <f>"001869"</f>
        <v>001869</v>
      </c>
      <c r="P2" s="6">
        <v>43606</v>
      </c>
      <c r="Q2" s="9">
        <v>1.2372000000000001</v>
      </c>
      <c r="R2" s="9">
        <v>6.0850000000000001E-2</v>
      </c>
      <c r="S2" s="9">
        <v>1.17635</v>
      </c>
      <c r="T2" s="7">
        <v>58</v>
      </c>
      <c r="U2" s="6">
        <v>43610</v>
      </c>
      <c r="V2" s="7">
        <v>8022975812</v>
      </c>
      <c r="W2" s="8" t="s">
        <v>36</v>
      </c>
      <c r="X2" s="7" t="s">
        <v>29</v>
      </c>
      <c r="Y2" s="8" t="s">
        <v>30</v>
      </c>
      <c r="Z2" s="7" t="s">
        <v>31</v>
      </c>
      <c r="AA2" s="8" t="s">
        <v>32</v>
      </c>
      <c r="AB2" s="9">
        <f t="shared" ref="AB2:AB8" si="0">Q2/100</f>
        <v>1.2372000000000001E-2</v>
      </c>
    </row>
    <row r="3" spans="1:28" x14ac:dyDescent="0.35">
      <c r="A3" s="4">
        <v>3800</v>
      </c>
      <c r="B3" s="5" t="s">
        <v>37</v>
      </c>
      <c r="C3" s="6">
        <v>43647</v>
      </c>
      <c r="D3" s="7">
        <v>115</v>
      </c>
      <c r="E3" s="8" t="s">
        <v>33</v>
      </c>
      <c r="F3" s="7" t="s">
        <v>38</v>
      </c>
      <c r="G3" s="10" t="s">
        <v>39</v>
      </c>
      <c r="H3" s="7" t="str">
        <f>"000097"</f>
        <v>000097</v>
      </c>
      <c r="I3" s="6">
        <v>43109</v>
      </c>
      <c r="J3" s="7" t="str">
        <f>"000067"</f>
        <v>000067</v>
      </c>
      <c r="K3" s="6">
        <v>43110</v>
      </c>
      <c r="L3" s="7" t="str">
        <f>"000086"</f>
        <v>000086</v>
      </c>
      <c r="M3" s="6">
        <v>43110</v>
      </c>
      <c r="N3" s="7">
        <v>17</v>
      </c>
      <c r="O3" s="7" t="str">
        <f>"003031"</f>
        <v>003031</v>
      </c>
      <c r="P3" s="6">
        <v>43640</v>
      </c>
      <c r="Q3" s="11">
        <v>19.978000000000002</v>
      </c>
      <c r="R3" s="11">
        <v>1.1789000000000001</v>
      </c>
      <c r="S3" s="11">
        <v>18.799099999999999</v>
      </c>
      <c r="T3" s="7">
        <v>96</v>
      </c>
      <c r="U3" s="6">
        <v>43647</v>
      </c>
      <c r="V3" s="7">
        <v>8022975812</v>
      </c>
      <c r="W3" s="10" t="s">
        <v>40</v>
      </c>
      <c r="X3" s="7" t="s">
        <v>41</v>
      </c>
      <c r="Y3" s="10" t="s">
        <v>42</v>
      </c>
      <c r="Z3" s="7" t="s">
        <v>31</v>
      </c>
      <c r="AA3" s="10" t="s">
        <v>32</v>
      </c>
      <c r="AB3" s="11">
        <f t="shared" si="0"/>
        <v>0.19978000000000001</v>
      </c>
    </row>
    <row r="4" spans="1:28" x14ac:dyDescent="0.35">
      <c r="A4" s="4">
        <v>3801</v>
      </c>
      <c r="B4" s="5" t="s">
        <v>37</v>
      </c>
      <c r="C4" s="6">
        <v>43647</v>
      </c>
      <c r="D4" s="7">
        <v>115</v>
      </c>
      <c r="E4" s="8" t="s">
        <v>33</v>
      </c>
      <c r="F4" s="7" t="s">
        <v>43</v>
      </c>
      <c r="G4" s="10" t="s">
        <v>44</v>
      </c>
      <c r="H4" s="7" t="str">
        <f>"000086"</f>
        <v>000086</v>
      </c>
      <c r="I4" s="6">
        <v>43087</v>
      </c>
      <c r="J4" s="7" t="str">
        <f>"000057"</f>
        <v>000057</v>
      </c>
      <c r="K4" s="6">
        <v>43087</v>
      </c>
      <c r="L4" s="7" t="str">
        <f>"000091"</f>
        <v>000091</v>
      </c>
      <c r="M4" s="6">
        <v>43119</v>
      </c>
      <c r="N4" s="7">
        <v>14</v>
      </c>
      <c r="O4" s="7" t="str">
        <f>"003087"</f>
        <v>003087</v>
      </c>
      <c r="P4" s="6">
        <v>43640</v>
      </c>
      <c r="Q4" s="11">
        <v>1.9053</v>
      </c>
      <c r="R4" s="11">
        <v>0.1343</v>
      </c>
      <c r="S4" s="11">
        <v>1.7709999999999999</v>
      </c>
      <c r="T4" s="7">
        <v>96</v>
      </c>
      <c r="U4" s="6">
        <v>43647</v>
      </c>
      <c r="V4" s="7">
        <v>8022975812</v>
      </c>
      <c r="W4" s="10" t="s">
        <v>45</v>
      </c>
      <c r="X4" s="7" t="s">
        <v>41</v>
      </c>
      <c r="Y4" s="10" t="s">
        <v>42</v>
      </c>
      <c r="Z4" s="7" t="s">
        <v>31</v>
      </c>
      <c r="AA4" s="10" t="s">
        <v>32</v>
      </c>
      <c r="AB4" s="11">
        <f t="shared" si="0"/>
        <v>1.9053E-2</v>
      </c>
    </row>
    <row r="5" spans="1:28" x14ac:dyDescent="0.35">
      <c r="A5" s="4">
        <v>3802</v>
      </c>
      <c r="B5" s="5" t="s">
        <v>37</v>
      </c>
      <c r="C5" s="6">
        <v>43647</v>
      </c>
      <c r="D5" s="7">
        <v>115</v>
      </c>
      <c r="E5" s="8" t="s">
        <v>33</v>
      </c>
      <c r="F5" s="7" t="s">
        <v>46</v>
      </c>
      <c r="G5" s="10" t="s">
        <v>47</v>
      </c>
      <c r="H5" s="7" t="str">
        <f>"000085"</f>
        <v>000085</v>
      </c>
      <c r="I5" s="6">
        <v>43087</v>
      </c>
      <c r="J5" s="7" t="str">
        <f>"000058"</f>
        <v>000058</v>
      </c>
      <c r="K5" s="6">
        <v>43087</v>
      </c>
      <c r="L5" s="7" t="str">
        <f>"000092"</f>
        <v>000092</v>
      </c>
      <c r="M5" s="6">
        <v>43119</v>
      </c>
      <c r="N5" s="7">
        <v>14</v>
      </c>
      <c r="O5" s="7" t="str">
        <f>"003091"</f>
        <v>003091</v>
      </c>
      <c r="P5" s="6">
        <v>43640</v>
      </c>
      <c r="Q5" s="11">
        <v>1.8998999999999999</v>
      </c>
      <c r="R5" s="11">
        <v>0.13389999999999999</v>
      </c>
      <c r="S5" s="11">
        <v>1.766</v>
      </c>
      <c r="T5" s="7">
        <v>96</v>
      </c>
      <c r="U5" s="6">
        <v>43647</v>
      </c>
      <c r="V5" s="7">
        <v>8022975812</v>
      </c>
      <c r="W5" s="10" t="s">
        <v>45</v>
      </c>
      <c r="X5" s="7" t="s">
        <v>41</v>
      </c>
      <c r="Y5" s="10" t="s">
        <v>42</v>
      </c>
      <c r="Z5" s="7" t="s">
        <v>31</v>
      </c>
      <c r="AA5" s="10" t="s">
        <v>32</v>
      </c>
      <c r="AB5" s="11">
        <f t="shared" si="0"/>
        <v>1.8998999999999999E-2</v>
      </c>
    </row>
    <row r="6" spans="1:28" x14ac:dyDescent="0.35">
      <c r="A6" s="4">
        <v>3803</v>
      </c>
      <c r="B6" s="5" t="s">
        <v>48</v>
      </c>
      <c r="C6" s="6">
        <v>43693</v>
      </c>
      <c r="D6" s="7">
        <v>115</v>
      </c>
      <c r="E6" s="8" t="s">
        <v>33</v>
      </c>
      <c r="F6" s="7" t="s">
        <v>49</v>
      </c>
      <c r="G6" s="10" t="s">
        <v>50</v>
      </c>
      <c r="H6" s="7" t="str">
        <f>"000132"</f>
        <v>000132</v>
      </c>
      <c r="I6" s="6">
        <v>43420</v>
      </c>
      <c r="J6" s="7" t="str">
        <f>"000027"</f>
        <v>000027</v>
      </c>
      <c r="K6" s="6">
        <v>43636</v>
      </c>
      <c r="L6" s="7" t="str">
        <f>"000041"</f>
        <v>000041</v>
      </c>
      <c r="M6" s="6">
        <v>43636</v>
      </c>
      <c r="N6" s="7">
        <v>17</v>
      </c>
      <c r="O6" s="7" t="str">
        <f>"004412"</f>
        <v>004412</v>
      </c>
      <c r="P6" s="6">
        <v>43690</v>
      </c>
      <c r="Q6" s="11">
        <v>9.9390000000000001</v>
      </c>
      <c r="R6" s="11">
        <v>0.40760000000000002</v>
      </c>
      <c r="S6" s="11">
        <v>9.5313999999999997</v>
      </c>
      <c r="T6" s="7">
        <v>155</v>
      </c>
      <c r="U6" s="6">
        <v>43693</v>
      </c>
      <c r="V6" s="7">
        <v>8022975812</v>
      </c>
      <c r="W6" s="10" t="s">
        <v>51</v>
      </c>
      <c r="X6" s="7" t="s">
        <v>29</v>
      </c>
      <c r="Y6" s="10" t="s">
        <v>30</v>
      </c>
      <c r="Z6" s="7" t="s">
        <v>31</v>
      </c>
      <c r="AA6" s="10" t="s">
        <v>32</v>
      </c>
      <c r="AB6" s="11">
        <f t="shared" si="0"/>
        <v>9.9390000000000006E-2</v>
      </c>
    </row>
    <row r="7" spans="1:28" x14ac:dyDescent="0.35">
      <c r="A7" s="4">
        <v>3804</v>
      </c>
      <c r="B7" s="5" t="s">
        <v>52</v>
      </c>
      <c r="C7" s="6">
        <v>43795</v>
      </c>
      <c r="D7" s="4">
        <v>115</v>
      </c>
      <c r="E7" s="8" t="s">
        <v>33</v>
      </c>
      <c r="F7" s="7" t="s">
        <v>53</v>
      </c>
      <c r="G7" s="8" t="s">
        <v>54</v>
      </c>
      <c r="H7" s="7" t="str">
        <f>"000015"</f>
        <v>000015</v>
      </c>
      <c r="I7" s="6">
        <v>43145</v>
      </c>
      <c r="J7" s="7" t="str">
        <f>"000035"</f>
        <v>000035</v>
      </c>
      <c r="K7" s="6">
        <v>43190</v>
      </c>
      <c r="L7" s="7" t="str">
        <f>"000013"</f>
        <v>000013</v>
      </c>
      <c r="M7" s="6">
        <v>43264</v>
      </c>
      <c r="N7" s="7">
        <v>18</v>
      </c>
      <c r="O7" s="7" t="str">
        <f>"006242"</f>
        <v>006242</v>
      </c>
      <c r="P7" s="6">
        <v>43783</v>
      </c>
      <c r="Q7" s="9">
        <v>24.980899999999998</v>
      </c>
      <c r="R7" s="9">
        <v>2.77305</v>
      </c>
      <c r="S7" s="9">
        <v>22.207850000000001</v>
      </c>
      <c r="T7" s="7">
        <v>13</v>
      </c>
      <c r="U7" s="6">
        <v>43795</v>
      </c>
      <c r="V7" s="7">
        <v>822975815</v>
      </c>
      <c r="W7" s="8" t="s">
        <v>55</v>
      </c>
      <c r="X7" s="7" t="s">
        <v>56</v>
      </c>
      <c r="Y7" s="8" t="s">
        <v>57</v>
      </c>
      <c r="Z7" s="7" t="s">
        <v>58</v>
      </c>
      <c r="AA7" s="8" t="s">
        <v>59</v>
      </c>
      <c r="AB7" s="9">
        <v>0.24980899999999998</v>
      </c>
    </row>
    <row r="8" spans="1:28" x14ac:dyDescent="0.35">
      <c r="A8" s="4">
        <v>3805</v>
      </c>
      <c r="B8" s="5" t="s">
        <v>60</v>
      </c>
      <c r="C8" s="6">
        <v>43816</v>
      </c>
      <c r="D8" s="4">
        <v>115</v>
      </c>
      <c r="E8" s="8" t="s">
        <v>33</v>
      </c>
      <c r="F8" s="7" t="s">
        <v>61</v>
      </c>
      <c r="G8" s="8" t="s">
        <v>62</v>
      </c>
      <c r="H8" s="7" t="str">
        <f>"000008"</f>
        <v>000008</v>
      </c>
      <c r="I8" s="6">
        <v>43602</v>
      </c>
      <c r="J8" s="7" t="str">
        <f>"000070"</f>
        <v>000070</v>
      </c>
      <c r="K8" s="6">
        <v>43816</v>
      </c>
      <c r="L8" s="7" t="str">
        <f>"000113"</f>
        <v>000113</v>
      </c>
      <c r="M8" s="6">
        <v>43817</v>
      </c>
      <c r="N8" s="7">
        <v>19</v>
      </c>
      <c r="O8" s="7" t="str">
        <f>""</f>
        <v/>
      </c>
      <c r="P8" s="6"/>
      <c r="Q8" s="9">
        <v>56.909300000000002</v>
      </c>
      <c r="R8" s="9">
        <v>6.2627699999999997</v>
      </c>
      <c r="S8" s="9">
        <v>50.646529999999998</v>
      </c>
      <c r="T8" s="7">
        <v>13</v>
      </c>
      <c r="U8" s="6">
        <v>43816</v>
      </c>
      <c r="V8" s="7">
        <v>8022975812</v>
      </c>
      <c r="W8" s="8" t="s">
        <v>63</v>
      </c>
      <c r="X8" s="7" t="s">
        <v>64</v>
      </c>
      <c r="Y8" s="8" t="s">
        <v>65</v>
      </c>
      <c r="Z8" s="7" t="s">
        <v>31</v>
      </c>
      <c r="AA8" s="8" t="s">
        <v>32</v>
      </c>
      <c r="AB8" s="9">
        <v>0.56909300000000007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2020-01-30T06:28:42Z</dcterms:modified>
</cp:coreProperties>
</file>