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<sst xmlns="http://schemas.openxmlformats.org/spreadsheetml/2006/main" count="127" uniqueCount="78">
  <si>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</si>
  <si>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</si>
  <si>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</si>
  <si>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</si>
  <si>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</si>
  <si>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</si>
  <si>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</si>
  <si>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</si>
  <si>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</si>
  <si>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</si>
  <si>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</si>
  <si>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</si>
  <si>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</si>
  <si>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</si>
  <si>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</si>
  <si>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</si>
  <si>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</si>
  <si>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</si>
  <si>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</si>
  <si>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</si>
  <si>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</si>
  <si>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</si>
  <si>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</si>
  <si>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</si>
  <si>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</si>
  <si>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</si>
  <si>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</si>
  <si>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</si>
  <si>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June</t>
  </si>
  <si>
    <t>P1771</t>
  </si>
  <si>
    <t>Zone Works - POW Works</t>
  </si>
  <si>
    <t>May</t>
  </si>
  <si>
    <t>ddo266</t>
  </si>
  <si>
    <t xml:space="preserve"> Assistant Executive Engineer Vijayanagara South Zone</t>
  </si>
  <si>
    <t>Shyamasundar G</t>
  </si>
  <si>
    <t>Bapuji Nagara</t>
  </si>
  <si>
    <t>134-17-000015</t>
  </si>
  <si>
    <t>Emergency works in ward Jurisidiction in Bapujinagara in ward No 134</t>
  </si>
  <si>
    <t>Pradeep S Biradar</t>
  </si>
  <si>
    <t>134-17-000006</t>
  </si>
  <si>
    <t>Providing CC to 5th cross of 3rd main at shamanna garden in Bapujinagar ward no-134</t>
  </si>
  <si>
    <t>134-17-000009</t>
  </si>
  <si>
    <t>Providing kerbs and Kerb stone painting in main roads of Bapujinagar ward Jurisidiction in Bapujinagar in ward no 134</t>
  </si>
  <si>
    <t>134-17-000002</t>
  </si>
  <si>
    <t>Improvements to drains in 6th  main of  Bapujinagar in ward no-134</t>
  </si>
  <si>
    <t>Sri Pushpagiri Construction</t>
  </si>
  <si>
    <t>134-17-000005</t>
  </si>
  <si>
    <t>Reconstruction of Culverts  in Ward jurisdiction in Bapuji nagar ward no-134</t>
  </si>
  <si>
    <t>July</t>
  </si>
  <si>
    <t>134-16-000023</t>
  </si>
  <si>
    <t>Improvements to roads and drians in Handijogi colony and its surrounding area in Bapuji nagara in ward no 134</t>
  </si>
  <si>
    <t>M/s KRIDL</t>
  </si>
  <si>
    <t>P1878</t>
  </si>
  <si>
    <t>18per - Works (Bhagyajyothi, Sooru / Neeru Yojane and General) (54 Lakhs / New Wards)</t>
  </si>
  <si>
    <t>134-19-000002</t>
  </si>
  <si>
    <t>Providing street lights and other electrical accessories in ward no 134</t>
  </si>
  <si>
    <t>Executive Engineer -3, KRIDL</t>
  </si>
  <si>
    <t>ddo258</t>
  </si>
  <si>
    <t xml:space="preserve"> Executive Engineer Electrical South Zone</t>
  </si>
  <si>
    <t>September</t>
  </si>
  <si>
    <t>134-18-000005</t>
  </si>
  <si>
    <t>Widening of existing steel bridge and construction of new footpaths at Pipeline road Shamannagarden Bapujinagara in ward no 134</t>
  </si>
  <si>
    <t xml:space="preserve">M/s KRIDL, </t>
  </si>
  <si>
    <t>P3111</t>
  </si>
  <si>
    <t>State Finance Commission Untied Grant Works</t>
  </si>
  <si>
    <t>134-17-000019</t>
  </si>
  <si>
    <t xml:space="preserve">Providing drinking water works in Ward No 134 in Vijaynagar Division </t>
  </si>
  <si>
    <t>Technical Manager-2</t>
  </si>
  <si>
    <t>P3110</t>
  </si>
  <si>
    <t>14th Finance Commission Grant Works</t>
  </si>
  <si>
    <t>134-17-000004</t>
  </si>
  <si>
    <t>Improvents to drains in 4th cross pf 3rd main at shamanna garden in Bapujinagar ward no-134</t>
  </si>
  <si>
    <t>December</t>
  </si>
  <si>
    <t>134-19-000007</t>
  </si>
  <si>
    <t>Maintenance of UGD works in ward no 134 Bapujinagar</t>
  </si>
  <si>
    <t>The Chairman BWSSB</t>
  </si>
  <si>
    <t>P3295</t>
  </si>
  <si>
    <t>14th Finance Commission Works - UGD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</si>
</sst>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A2" sqref="A2:XFD12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4278</v>
      </c>
      <c r="B2" s="5" t="s">
        <v>31</v>
      </c>
      <c r="C2" s="6">
        <v>43603</v>
      </c>
      <c r="D2" s="7">
        <v>134</v>
      </c>
      <c r="E2" s="8" t="s">
        <v>35</v>
      </c>
      <c r="F2" s="7" t="s">
        <v>36</v>
      </c>
      <c r="G2" s="8" t="s">
        <v>37</v>
      </c>
      <c r="H2" s="7" t="str">
        <f>"000033"</f>
        <v>000033</v>
      </c>
      <c r="I2" s="6">
        <v>43024</v>
      </c>
      <c r="J2" s="7" t="str">
        <f>"000018"</f>
        <v>000018</v>
      </c>
      <c r="K2" s="6">
        <v>43025</v>
      </c>
      <c r="L2" s="7" t="str">
        <f>"000041"</f>
        <v>000041</v>
      </c>
      <c r="M2" s="6">
        <v>43025</v>
      </c>
      <c r="N2" s="7">
        <v>17</v>
      </c>
      <c r="O2" s="7" t="str">
        <f>"001717"</f>
        <v>001717</v>
      </c>
      <c r="P2" s="6">
        <v>43602</v>
      </c>
      <c r="Q2" s="9">
        <v>18.911850000000001</v>
      </c>
      <c r="R2" s="9">
        <v>2.5152700000000001</v>
      </c>
      <c r="S2" s="9">
        <v>16.39658</v>
      </c>
      <c r="T2" s="7">
        <v>50</v>
      </c>
      <c r="U2" s="6">
        <v>43603</v>
      </c>
      <c r="V2" s="7">
        <v>7760846260</v>
      </c>
      <c r="W2" s="8" t="s">
        <v>38</v>
      </c>
      <c r="X2" s="7" t="s">
        <v>29</v>
      </c>
      <c r="Y2" s="8" t="s">
        <v>30</v>
      </c>
      <c r="Z2" s="7" t="s">
        <v>32</v>
      </c>
      <c r="AA2" s="8" t="s">
        <v>33</v>
      </c>
      <c r="AB2" s="9">
        <f>Q2/100</f>
        <v>0.18911850000000002</v>
      </c>
    </row>
    <row r="3" spans="1:28" x14ac:dyDescent="0.35">
      <c r="A3" s="4">
        <v>4279</v>
      </c>
      <c r="B3" s="5" t="s">
        <v>31</v>
      </c>
      <c r="C3" s="6">
        <v>43615</v>
      </c>
      <c r="D3" s="7">
        <v>134</v>
      </c>
      <c r="E3" s="8" t="s">
        <v>35</v>
      </c>
      <c r="F3" s="7" t="s">
        <v>39</v>
      </c>
      <c r="G3" s="8" t="s">
        <v>40</v>
      </c>
      <c r="H3" s="7" t="str">
        <f>"000044"</f>
        <v>000044</v>
      </c>
      <c r="I3" s="6">
        <v>43042</v>
      </c>
      <c r="J3" s="7" t="str">
        <f>"000024"</f>
        <v>000024</v>
      </c>
      <c r="K3" s="6">
        <v>43047</v>
      </c>
      <c r="L3" s="7" t="str">
        <f>"000051"</f>
        <v>000051</v>
      </c>
      <c r="M3" s="6">
        <v>43048</v>
      </c>
      <c r="N3" s="7">
        <v>17</v>
      </c>
      <c r="O3" s="7" t="str">
        <f>"002145"</f>
        <v>002145</v>
      </c>
      <c r="P3" s="6">
        <v>43613</v>
      </c>
      <c r="Q3" s="9">
        <v>8.984</v>
      </c>
      <c r="R3" s="9">
        <v>0.97638999999999998</v>
      </c>
      <c r="S3" s="9">
        <v>8.0076099999999997</v>
      </c>
      <c r="T3" s="7">
        <v>65</v>
      </c>
      <c r="U3" s="6">
        <v>43615</v>
      </c>
      <c r="V3" s="7">
        <v>7829200900</v>
      </c>
      <c r="W3" s="8" t="s">
        <v>34</v>
      </c>
      <c r="X3" s="7" t="s">
        <v>29</v>
      </c>
      <c r="Y3" s="8" t="s">
        <v>30</v>
      </c>
      <c r="Z3" s="7" t="s">
        <v>32</v>
      </c>
      <c r="AA3" s="8" t="s">
        <v>33</v>
      </c>
      <c r="AB3" s="9">
        <f>Q3/100</f>
        <v>8.9840000000000003E-2</v>
      </c>
    </row>
    <row r="4" spans="1:28" x14ac:dyDescent="0.35">
      <c r="A4" s="4">
        <v>4280</v>
      </c>
      <c r="B4" s="5" t="s">
        <v>31</v>
      </c>
      <c r="C4" s="6">
        <v>43615</v>
      </c>
      <c r="D4" s="7">
        <v>134</v>
      </c>
      <c r="E4" s="8" t="s">
        <v>35</v>
      </c>
      <c r="F4" s="7" t="s">
        <v>41</v>
      </c>
      <c r="G4" s="8" t="s">
        <v>42</v>
      </c>
      <c r="H4" s="7" t="str">
        <f>"000045"</f>
        <v>000045</v>
      </c>
      <c r="I4" s="6">
        <v>43042</v>
      </c>
      <c r="J4" s="7" t="str">
        <f>"000025"</f>
        <v>000025</v>
      </c>
      <c r="K4" s="6">
        <v>43047</v>
      </c>
      <c r="L4" s="7" t="str">
        <f>"000052"</f>
        <v>000052</v>
      </c>
      <c r="M4" s="6">
        <v>43048</v>
      </c>
      <c r="N4" s="7">
        <v>17</v>
      </c>
      <c r="O4" s="7" t="str">
        <f>"002146"</f>
        <v>002146</v>
      </c>
      <c r="P4" s="6">
        <v>43613</v>
      </c>
      <c r="Q4" s="9">
        <v>3.9527999999999999</v>
      </c>
      <c r="R4" s="9">
        <v>0.40073999999999999</v>
      </c>
      <c r="S4" s="9">
        <v>3.55206</v>
      </c>
      <c r="T4" s="7">
        <v>65</v>
      </c>
      <c r="U4" s="6">
        <v>43615</v>
      </c>
      <c r="V4" s="7">
        <v>7829200900</v>
      </c>
      <c r="W4" s="8" t="s">
        <v>34</v>
      </c>
      <c r="X4" s="7" t="s">
        <v>29</v>
      </c>
      <c r="Y4" s="8" t="s">
        <v>30</v>
      </c>
      <c r="Z4" s="7" t="s">
        <v>32</v>
      </c>
      <c r="AA4" s="8" t="s">
        <v>33</v>
      </c>
      <c r="AB4" s="9">
        <f>Q4/100</f>
        <v>3.9528000000000001E-2</v>
      </c>
    </row>
    <row r="5" spans="1:28" x14ac:dyDescent="0.35">
      <c r="A5" s="4">
        <v>4281</v>
      </c>
      <c r="B5" s="5" t="s">
        <v>28</v>
      </c>
      <c r="C5" s="6">
        <v>43628</v>
      </c>
      <c r="D5" s="7">
        <v>134</v>
      </c>
      <c r="E5" s="8" t="s">
        <v>35</v>
      </c>
      <c r="F5" s="7" t="s">
        <v>43</v>
      </c>
      <c r="G5" s="8" t="s">
        <v>44</v>
      </c>
      <c r="H5" s="7" t="str">
        <f>"000068"</f>
        <v>000068</v>
      </c>
      <c r="I5" s="6">
        <v>43075</v>
      </c>
      <c r="J5" s="7" t="str">
        <f>"000032"</f>
        <v>000032</v>
      </c>
      <c r="K5" s="6">
        <v>43075</v>
      </c>
      <c r="L5" s="7" t="str">
        <f>"000073"</f>
        <v>000073</v>
      </c>
      <c r="M5" s="6">
        <v>43075</v>
      </c>
      <c r="N5" s="7">
        <v>17</v>
      </c>
      <c r="O5" s="7" t="str">
        <f>"002444"</f>
        <v>002444</v>
      </c>
      <c r="P5" s="6">
        <v>43622</v>
      </c>
      <c r="Q5" s="9">
        <v>9.3840000000000003</v>
      </c>
      <c r="R5" s="9">
        <v>1.09354</v>
      </c>
      <c r="S5" s="9">
        <v>8.2904599999999995</v>
      </c>
      <c r="T5" s="7">
        <v>76</v>
      </c>
      <c r="U5" s="6">
        <v>43628</v>
      </c>
      <c r="V5" s="7">
        <v>9341254046</v>
      </c>
      <c r="W5" s="8" t="s">
        <v>45</v>
      </c>
      <c r="X5" s="7" t="s">
        <v>29</v>
      </c>
      <c r="Y5" s="8" t="s">
        <v>30</v>
      </c>
      <c r="Z5" s="7" t="s">
        <v>32</v>
      </c>
      <c r="AA5" s="8" t="s">
        <v>33</v>
      </c>
      <c r="AB5" s="9">
        <v>9.3840000000000007E-2</v>
      </c>
    </row>
    <row r="6" spans="1:28" x14ac:dyDescent="0.35">
      <c r="A6" s="4">
        <v>4282</v>
      </c>
      <c r="B6" s="5" t="s">
        <v>28</v>
      </c>
      <c r="C6" s="6">
        <v>43634</v>
      </c>
      <c r="D6" s="7">
        <v>134</v>
      </c>
      <c r="E6" s="8" t="s">
        <v>35</v>
      </c>
      <c r="F6" s="7" t="s">
        <v>46</v>
      </c>
      <c r="G6" s="8" t="s">
        <v>47</v>
      </c>
      <c r="H6" s="7" t="str">
        <f>"000040"</f>
        <v>000040</v>
      </c>
      <c r="I6" s="6">
        <v>43033</v>
      </c>
      <c r="J6" s="7" t="str">
        <f>"000021"</f>
        <v>000021</v>
      </c>
      <c r="K6" s="6">
        <v>43036</v>
      </c>
      <c r="L6" s="7" t="str">
        <f>"000049"</f>
        <v>000049</v>
      </c>
      <c r="M6" s="6">
        <v>43036</v>
      </c>
      <c r="N6" s="7">
        <v>17</v>
      </c>
      <c r="O6" s="7" t="str">
        <f>"002661"</f>
        <v>002661</v>
      </c>
      <c r="P6" s="6">
        <v>43628</v>
      </c>
      <c r="Q6" s="9">
        <v>16.117699999999999</v>
      </c>
      <c r="R6" s="9">
        <v>1.8374299999999999</v>
      </c>
      <c r="S6" s="9">
        <v>14.28027</v>
      </c>
      <c r="T6" s="7">
        <v>88</v>
      </c>
      <c r="U6" s="6">
        <v>43634</v>
      </c>
      <c r="V6" s="7">
        <v>8929200900</v>
      </c>
      <c r="W6" s="8" t="s">
        <v>34</v>
      </c>
      <c r="X6" s="7" t="s">
        <v>29</v>
      </c>
      <c r="Y6" s="8" t="s">
        <v>30</v>
      </c>
      <c r="Z6" s="7" t="s">
        <v>32</v>
      </c>
      <c r="AA6" s="8" t="s">
        <v>33</v>
      </c>
      <c r="AB6" s="9">
        <v>0.16117699999999999</v>
      </c>
    </row>
    <row r="7" spans="1:28" x14ac:dyDescent="0.35">
      <c r="A7" s="4">
        <v>4283</v>
      </c>
      <c r="B7" s="5" t="s">
        <v>48</v>
      </c>
      <c r="C7" s="6">
        <v>43658</v>
      </c>
      <c r="D7" s="7">
        <v>134</v>
      </c>
      <c r="E7" s="8" t="s">
        <v>35</v>
      </c>
      <c r="F7" s="7" t="s">
        <v>49</v>
      </c>
      <c r="G7" s="10" t="s">
        <v>50</v>
      </c>
      <c r="H7" s="7" t="str">
        <f>"000184"</f>
        <v>000184</v>
      </c>
      <c r="I7" s="6">
        <v>43526</v>
      </c>
      <c r="J7" s="7" t="str">
        <f>"000021"</f>
        <v>000021</v>
      </c>
      <c r="K7" s="6">
        <v>43606</v>
      </c>
      <c r="L7" s="7" t="str">
        <f>"000046"</f>
        <v>000046</v>
      </c>
      <c r="M7" s="6">
        <v>43606</v>
      </c>
      <c r="N7" s="7">
        <v>16</v>
      </c>
      <c r="O7" s="7" t="str">
        <f>"003292"</f>
        <v>003292</v>
      </c>
      <c r="P7" s="6">
        <v>43650</v>
      </c>
      <c r="Q7" s="11">
        <v>7.3574999999999999</v>
      </c>
      <c r="R7" s="11">
        <v>0.85350999999999999</v>
      </c>
      <c r="S7" s="11">
        <v>6.5039899999999999</v>
      </c>
      <c r="T7" s="7">
        <v>112</v>
      </c>
      <c r="U7" s="6">
        <v>43658</v>
      </c>
      <c r="V7" s="7">
        <v>9845092751</v>
      </c>
      <c r="W7" s="10" t="s">
        <v>51</v>
      </c>
      <c r="X7" s="7" t="s">
        <v>52</v>
      </c>
      <c r="Y7" s="10" t="s">
        <v>53</v>
      </c>
      <c r="Z7" s="7" t="s">
        <v>32</v>
      </c>
      <c r="AA7" s="10" t="s">
        <v>33</v>
      </c>
      <c r="AB7" s="11">
        <f>Q7/100</f>
        <v>7.3575000000000002E-2</v>
      </c>
    </row>
    <row r="8" spans="1:28" x14ac:dyDescent="0.35">
      <c r="A8" s="4">
        <v>4284</v>
      </c>
      <c r="B8" s="5" t="s">
        <v>48</v>
      </c>
      <c r="C8" s="6">
        <v>43658</v>
      </c>
      <c r="D8" s="7">
        <v>134</v>
      </c>
      <c r="E8" s="8" t="s">
        <v>35</v>
      </c>
      <c r="F8" s="7" t="s">
        <v>54</v>
      </c>
      <c r="G8" s="10" t="s">
        <v>55</v>
      </c>
      <c r="H8" s="7" t="str">
        <f>"000157"</f>
        <v>000157</v>
      </c>
      <c r="I8" s="6">
        <v>43502</v>
      </c>
      <c r="J8" s="7" t="str">
        <f>"000009"</f>
        <v>000009</v>
      </c>
      <c r="K8" s="6">
        <v>43585</v>
      </c>
      <c r="L8" s="7" t="str">
        <f>"000009"</f>
        <v>000009</v>
      </c>
      <c r="M8" s="6">
        <v>43585</v>
      </c>
      <c r="N8" s="7">
        <v>19</v>
      </c>
      <c r="O8" s="7" t="str">
        <f>"003345"</f>
        <v>003345</v>
      </c>
      <c r="P8" s="6">
        <v>43650</v>
      </c>
      <c r="Q8" s="11">
        <v>99.9251</v>
      </c>
      <c r="R8" s="11">
        <v>12.376440000000001</v>
      </c>
      <c r="S8" s="11">
        <v>87.548659999999998</v>
      </c>
      <c r="T8" s="7">
        <v>112</v>
      </c>
      <c r="U8" s="6">
        <v>43658</v>
      </c>
      <c r="V8" s="7">
        <v>0</v>
      </c>
      <c r="W8" s="10" t="s">
        <v>56</v>
      </c>
      <c r="X8" s="7" t="s">
        <v>52</v>
      </c>
      <c r="Y8" s="10" t="s">
        <v>53</v>
      </c>
      <c r="Z8" s="7" t="s">
        <v>57</v>
      </c>
      <c r="AA8" s="10" t="s">
        <v>58</v>
      </c>
      <c r="AB8" s="11">
        <f>Q8/100</f>
        <v>0.999251</v>
      </c>
    </row>
    <row r="9" spans="1:28" x14ac:dyDescent="0.35">
      <c r="A9" s="4">
        <v>4285</v>
      </c>
      <c r="B9" s="5" t="s">
        <v>59</v>
      </c>
      <c r="C9" s="6">
        <v>43719</v>
      </c>
      <c r="D9" s="7">
        <v>134</v>
      </c>
      <c r="E9" s="8" t="s">
        <v>35</v>
      </c>
      <c r="F9" s="7" t="s">
        <v>60</v>
      </c>
      <c r="G9" s="10" t="s">
        <v>61</v>
      </c>
      <c r="H9" s="7" t="str">
        <f>"000013"</f>
        <v>000013</v>
      </c>
      <c r="I9" s="6">
        <v>43644</v>
      </c>
      <c r="J9" s="7" t="str">
        <f>"000038"</f>
        <v>000038</v>
      </c>
      <c r="K9" s="6">
        <v>43682</v>
      </c>
      <c r="L9" s="7" t="str">
        <f>"000093"</f>
        <v>000093</v>
      </c>
      <c r="M9" s="6">
        <v>43685</v>
      </c>
      <c r="N9" s="7">
        <v>18</v>
      </c>
      <c r="O9" s="7" t="str">
        <f>"004882"</f>
        <v>004882</v>
      </c>
      <c r="P9" s="6">
        <v>43707</v>
      </c>
      <c r="Q9" s="11">
        <v>49.910699999999999</v>
      </c>
      <c r="R9" s="11">
        <v>6.5383100000000001</v>
      </c>
      <c r="S9" s="11">
        <v>43.372390000000003</v>
      </c>
      <c r="T9" s="7">
        <v>182</v>
      </c>
      <c r="U9" s="6">
        <v>43719</v>
      </c>
      <c r="V9" s="7">
        <v>9900310919</v>
      </c>
      <c r="W9" s="10" t="s">
        <v>62</v>
      </c>
      <c r="X9" s="7" t="s">
        <v>63</v>
      </c>
      <c r="Y9" s="10" t="s">
        <v>64</v>
      </c>
      <c r="Z9" s="7" t="s">
        <v>32</v>
      </c>
      <c r="AA9" s="10" t="s">
        <v>33</v>
      </c>
      <c r="AB9" s="11">
        <f>Q9/100</f>
        <v>0.49910699999999997</v>
      </c>
    </row>
    <row r="10" spans="1:28" x14ac:dyDescent="0.35">
      <c r="A10" s="4">
        <v>4286</v>
      </c>
      <c r="B10" s="5" t="s">
        <v>59</v>
      </c>
      <c r="C10" s="6">
        <v>43726</v>
      </c>
      <c r="D10" s="7">
        <v>134</v>
      </c>
      <c r="E10" s="8" t="s">
        <v>35</v>
      </c>
      <c r="F10" s="7" t="s">
        <v>65</v>
      </c>
      <c r="G10" s="10" t="s">
        <v>66</v>
      </c>
      <c r="H10" s="7" t="str">
        <f>"000203"</f>
        <v>000203</v>
      </c>
      <c r="I10" s="6">
        <v>43161</v>
      </c>
      <c r="J10" s="7" t="str">
        <f>"000037"</f>
        <v>000037</v>
      </c>
      <c r="K10" s="6">
        <v>43680</v>
      </c>
      <c r="L10" s="7" t="str">
        <f>"000092"</f>
        <v>000092</v>
      </c>
      <c r="M10" s="6">
        <v>43680</v>
      </c>
      <c r="N10" s="7">
        <v>17</v>
      </c>
      <c r="O10" s="7" t="str">
        <f>"005089"</f>
        <v>005089</v>
      </c>
      <c r="P10" s="6">
        <v>43720</v>
      </c>
      <c r="Q10" s="11">
        <v>12.98488</v>
      </c>
      <c r="R10" s="11">
        <v>1.6304099999999999</v>
      </c>
      <c r="S10" s="11">
        <v>11.354469999999999</v>
      </c>
      <c r="T10" s="7">
        <v>191</v>
      </c>
      <c r="U10" s="6">
        <v>43726</v>
      </c>
      <c r="V10" s="7">
        <v>9972133650</v>
      </c>
      <c r="W10" s="10" t="s">
        <v>67</v>
      </c>
      <c r="X10" s="7" t="s">
        <v>68</v>
      </c>
      <c r="Y10" s="10" t="s">
        <v>69</v>
      </c>
      <c r="Z10" s="7" t="s">
        <v>32</v>
      </c>
      <c r="AA10" s="10" t="s">
        <v>33</v>
      </c>
      <c r="AB10" s="11">
        <f>Q10/100</f>
        <v>0.12984880000000001</v>
      </c>
    </row>
    <row r="11" spans="1:28" x14ac:dyDescent="0.35">
      <c r="A11" s="4">
        <v>4287</v>
      </c>
      <c r="B11" s="5" t="s">
        <v>59</v>
      </c>
      <c r="C11" s="6">
        <v>43732</v>
      </c>
      <c r="D11" s="7">
        <v>134</v>
      </c>
      <c r="E11" s="8" t="s">
        <v>35</v>
      </c>
      <c r="F11" s="7" t="s">
        <v>70</v>
      </c>
      <c r="G11" s="10" t="s">
        <v>71</v>
      </c>
      <c r="H11" s="7" t="str">
        <f>"000205"</f>
        <v>000205</v>
      </c>
      <c r="I11" s="6">
        <v>43162</v>
      </c>
      <c r="J11" s="7" t="str">
        <f>""</f>
        <v/>
      </c>
      <c r="K11" s="7"/>
      <c r="L11" s="7" t="str">
        <f>""</f>
        <v/>
      </c>
      <c r="M11" s="7"/>
      <c r="N11" s="7">
        <v>17</v>
      </c>
      <c r="O11" s="7" t="str">
        <f>""</f>
        <v/>
      </c>
      <c r="P11" s="7"/>
      <c r="Q11" s="11">
        <v>11.68745</v>
      </c>
      <c r="R11" s="11">
        <v>1.2988500000000001</v>
      </c>
      <c r="S11" s="11">
        <v>10.3886</v>
      </c>
      <c r="T11" s="7">
        <v>199</v>
      </c>
      <c r="U11" s="6">
        <v>43732</v>
      </c>
      <c r="V11" s="7">
        <v>7892699026</v>
      </c>
      <c r="W11" s="10" t="s">
        <v>38</v>
      </c>
      <c r="X11" s="7" t="s">
        <v>29</v>
      </c>
      <c r="Y11" s="10" t="s">
        <v>30</v>
      </c>
      <c r="Z11" s="7" t="s">
        <v>32</v>
      </c>
      <c r="AA11" s="10" t="s">
        <v>33</v>
      </c>
      <c r="AB11" s="11">
        <f>Q11/100</f>
        <v>0.11687450000000001</v>
      </c>
    </row>
    <row r="12" spans="1:28" x14ac:dyDescent="0.35">
      <c r="A12" s="4">
        <v>4288</v>
      </c>
      <c r="B12" s="5" t="s">
        <v>72</v>
      </c>
      <c r="C12" s="6">
        <v>43801</v>
      </c>
      <c r="D12" s="4">
        <v>134</v>
      </c>
      <c r="E12" s="8" t="s">
        <v>35</v>
      </c>
      <c r="F12" s="7" t="s">
        <v>73</v>
      </c>
      <c r="G12" s="8" t="s">
        <v>74</v>
      </c>
      <c r="H12" s="7" t="str">
        <f>"000036"</f>
        <v>000036</v>
      </c>
      <c r="I12" s="6">
        <v>43766</v>
      </c>
      <c r="J12" s="7" t="str">
        <f>"000049"</f>
        <v>000049</v>
      </c>
      <c r="K12" s="6">
        <v>43769</v>
      </c>
      <c r="L12" s="7" t="str">
        <f>"000118"</f>
        <v>000118</v>
      </c>
      <c r="M12" s="6">
        <v>43769</v>
      </c>
      <c r="N12" s="7">
        <v>19</v>
      </c>
      <c r="O12" s="7" t="str">
        <f>"006414"</f>
        <v>006414</v>
      </c>
      <c r="P12" s="6">
        <v>43795</v>
      </c>
      <c r="Q12" s="9">
        <v>15</v>
      </c>
      <c r="R12" s="9">
        <v>0</v>
      </c>
      <c r="S12" s="9">
        <v>15</v>
      </c>
      <c r="T12" s="7">
        <v>13</v>
      </c>
      <c r="U12" s="6">
        <v>43801</v>
      </c>
      <c r="V12" s="7">
        <v>9972133650</v>
      </c>
      <c r="W12" s="8" t="s">
        <v>75</v>
      </c>
      <c r="X12" s="7" t="s">
        <v>76</v>
      </c>
      <c r="Y12" s="8" t="s">
        <v>77</v>
      </c>
      <c r="Z12" s="7" t="s">
        <v>32</v>
      </c>
      <c r="AA12" s="8" t="s">
        <v>33</v>
      </c>
      <c r="AB12" s="9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2020-01-30T06:38:44Z</dcterms:modified>
</cp:coreProperties>
</file>