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0" i="1" l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<sst xmlns="http://schemas.openxmlformats.org/spreadsheetml/2006/main" count="109" uniqueCount="63">
  <si>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</si>
  <si>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</si>
  <si>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</si>
  <si>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</si>
  <si>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</si>
  <si>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</si>
  <si>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</si>
  <si>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</si>
  <si>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</si>
  <si>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</si>
  <si>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</si>
  <si>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</si>
  <si>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</si>
  <si>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</si>
  <si>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</si>
  <si>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</si>
  <si>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</si>
  <si>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</si>
  <si>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</si>
  <si>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</si>
  <si>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</si>
  <si>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</si>
  <si>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</si>
  <si>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</si>
  <si>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</si>
  <si>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</si>
  <si>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</si>
  <si>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</si>
  <si>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June</t>
  </si>
  <si>
    <t>P1771</t>
  </si>
  <si>
    <t>Zone Works - POW Works</t>
  </si>
  <si>
    <t>May</t>
  </si>
  <si>
    <t>P3106</t>
  </si>
  <si>
    <t>Nagarothana Works</t>
  </si>
  <si>
    <t>ddo564</t>
  </si>
  <si>
    <t xml:space="preserve"> Assistant Executive Engineer Kempegowda Nagar South Zone</t>
  </si>
  <si>
    <t>M S VENKATESH</t>
  </si>
  <si>
    <t>Vishveshwara Puram</t>
  </si>
  <si>
    <t>143-17-000014</t>
  </si>
  <si>
    <t>Improvements to conservancy Krishna Sindhya road to National High School road in ward No: 143</t>
  </si>
  <si>
    <t>V Ravikumar</t>
  </si>
  <si>
    <t>143-16-000016</t>
  </si>
  <si>
    <t>Improvements to Ram iyengar road MMV road, East circle road, Middle school road and surroundings roads   in ward No 143</t>
  </si>
  <si>
    <t>143-16-000013</t>
  </si>
  <si>
    <t>Providing cement lanes in Hopcoms central office in ward No 143</t>
  </si>
  <si>
    <t>143-16-000015</t>
  </si>
  <si>
    <t>Improvements to Parvathipuram and surrounding  roads  in ward No 143</t>
  </si>
  <si>
    <t>143-16-000011</t>
  </si>
  <si>
    <t>Providing cement concrete roads to Mavalli cross roads in ward No 143</t>
  </si>
  <si>
    <t>143-16-000012</t>
  </si>
  <si>
    <t>Asphalting to V V Puram cross roads in ward No 143</t>
  </si>
  <si>
    <t>July</t>
  </si>
  <si>
    <t>143-17-000010</t>
  </si>
  <si>
    <t>Improvements to conservancy at basavanagudi area in ward No: 143</t>
  </si>
  <si>
    <t>143-17-000006</t>
  </si>
  <si>
    <t>Emergency grants in ward No: 143</t>
  </si>
  <si>
    <t>BPS Babu</t>
  </si>
  <si>
    <t>August</t>
  </si>
  <si>
    <t>143-17-000001</t>
  </si>
  <si>
    <t>Providing B.S Stone slabs to footpath and concrete slab over the existing RCC Box drains west side of Rajya Vakkaligara sangha K R Road VV Puram in ward no 143</t>
  </si>
  <si>
    <t>Technical Manager-3</t>
  </si>
  <si>
    <t>P2178</t>
  </si>
  <si>
    <t>Works sanctioned by Dy.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</si>
</sst>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workbookViewId="0">
      <selection activeCell="A2" sqref="A2:XFD10"/>
    </sheetView>
  </sheetViews>
  <sheetFormatPr defaultRowHeight="14.5" x14ac:dyDescent="0.35"/>
  <cols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4645</v>
      </c>
      <c r="B2" s="5" t="s">
        <v>31</v>
      </c>
      <c r="C2" s="6">
        <v>43603</v>
      </c>
      <c r="D2" s="7">
        <v>143</v>
      </c>
      <c r="E2" s="8" t="s">
        <v>37</v>
      </c>
      <c r="F2" s="7" t="s">
        <v>38</v>
      </c>
      <c r="G2" s="8" t="s">
        <v>39</v>
      </c>
      <c r="H2" s="7" t="str">
        <f>"000058"</f>
        <v>000058</v>
      </c>
      <c r="I2" s="6">
        <v>42958</v>
      </c>
      <c r="J2" s="7" t="str">
        <f>"000030"</f>
        <v>000030</v>
      </c>
      <c r="K2" s="6">
        <v>43006</v>
      </c>
      <c r="L2" s="7" t="str">
        <f>"000045"</f>
        <v>000045</v>
      </c>
      <c r="M2" s="6">
        <v>43006</v>
      </c>
      <c r="N2" s="7">
        <v>17</v>
      </c>
      <c r="O2" s="7" t="str">
        <f>"001667"</f>
        <v>001667</v>
      </c>
      <c r="P2" s="6">
        <v>43602</v>
      </c>
      <c r="Q2" s="9">
        <v>8.8780000000000001</v>
      </c>
      <c r="R2" s="9">
        <v>0.44690000000000002</v>
      </c>
      <c r="S2" s="9">
        <v>8.4311000000000007</v>
      </c>
      <c r="T2" s="7">
        <v>50</v>
      </c>
      <c r="U2" s="6">
        <v>43603</v>
      </c>
      <c r="V2" s="7">
        <v>9448077241</v>
      </c>
      <c r="W2" s="8" t="s">
        <v>40</v>
      </c>
      <c r="X2" s="7" t="s">
        <v>29</v>
      </c>
      <c r="Y2" s="8" t="s">
        <v>30</v>
      </c>
      <c r="Z2" s="7" t="s">
        <v>34</v>
      </c>
      <c r="AA2" s="8" t="s">
        <v>35</v>
      </c>
      <c r="AB2" s="9">
        <f>Q2/100</f>
        <v>8.8779999999999998E-2</v>
      </c>
    </row>
    <row r="3" spans="1:28" x14ac:dyDescent="0.35">
      <c r="A3" s="4">
        <v>4646</v>
      </c>
      <c r="B3" s="5" t="s">
        <v>28</v>
      </c>
      <c r="C3" s="6">
        <v>43633</v>
      </c>
      <c r="D3" s="7">
        <v>143</v>
      </c>
      <c r="E3" s="8" t="s">
        <v>37</v>
      </c>
      <c r="F3" s="7" t="s">
        <v>41</v>
      </c>
      <c r="G3" s="8" t="s">
        <v>42</v>
      </c>
      <c r="H3" s="7" t="str">
        <f>"000036"</f>
        <v>000036</v>
      </c>
      <c r="I3" s="6">
        <v>42942</v>
      </c>
      <c r="J3" s="7" t="str">
        <f>"000062"</f>
        <v>000062</v>
      </c>
      <c r="K3" s="6">
        <v>43507</v>
      </c>
      <c r="L3" s="7" t="str">
        <f>"000127"</f>
        <v>000127</v>
      </c>
      <c r="M3" s="6">
        <v>43519</v>
      </c>
      <c r="N3" s="7">
        <v>16</v>
      </c>
      <c r="O3" s="7" t="str">
        <f>"002705"</f>
        <v>002705</v>
      </c>
      <c r="P3" s="6">
        <v>43629</v>
      </c>
      <c r="Q3" s="9">
        <v>41.088000000000001</v>
      </c>
      <c r="R3" s="9">
        <v>1.6092</v>
      </c>
      <c r="S3" s="9">
        <v>39.4788</v>
      </c>
      <c r="T3" s="7">
        <v>87</v>
      </c>
      <c r="U3" s="6">
        <v>43633</v>
      </c>
      <c r="V3" s="7">
        <v>9886066040</v>
      </c>
      <c r="W3" s="8" t="s">
        <v>36</v>
      </c>
      <c r="X3" s="7" t="s">
        <v>32</v>
      </c>
      <c r="Y3" s="8" t="s">
        <v>33</v>
      </c>
      <c r="Z3" s="7" t="s">
        <v>34</v>
      </c>
      <c r="AA3" s="8" t="s">
        <v>35</v>
      </c>
      <c r="AB3" s="9">
        <v>0.41088000000000002</v>
      </c>
    </row>
    <row r="4" spans="1:28" x14ac:dyDescent="0.35">
      <c r="A4" s="4">
        <v>4647</v>
      </c>
      <c r="B4" s="5" t="s">
        <v>28</v>
      </c>
      <c r="C4" s="6">
        <v>43633</v>
      </c>
      <c r="D4" s="7">
        <v>143</v>
      </c>
      <c r="E4" s="8" t="s">
        <v>37</v>
      </c>
      <c r="F4" s="7" t="s">
        <v>43</v>
      </c>
      <c r="G4" s="8" t="s">
        <v>44</v>
      </c>
      <c r="H4" s="7" t="str">
        <f>"000033"</f>
        <v>000033</v>
      </c>
      <c r="I4" s="6">
        <v>42942</v>
      </c>
      <c r="J4" s="7" t="str">
        <f>"000053"</f>
        <v>000053</v>
      </c>
      <c r="K4" s="6">
        <v>43503</v>
      </c>
      <c r="L4" s="7" t="str">
        <f>"000121"</f>
        <v>000121</v>
      </c>
      <c r="M4" s="6">
        <v>43519</v>
      </c>
      <c r="N4" s="7">
        <v>16</v>
      </c>
      <c r="O4" s="7" t="str">
        <f>"002706"</f>
        <v>002706</v>
      </c>
      <c r="P4" s="6">
        <v>43629</v>
      </c>
      <c r="Q4" s="9">
        <v>8.5399999999999991</v>
      </c>
      <c r="R4" s="9">
        <v>0.79210000000000003</v>
      </c>
      <c r="S4" s="9">
        <v>7.7478999999999996</v>
      </c>
      <c r="T4" s="7">
        <v>87</v>
      </c>
      <c r="U4" s="6">
        <v>43633</v>
      </c>
      <c r="V4" s="7">
        <v>9886066040</v>
      </c>
      <c r="W4" s="8" t="s">
        <v>36</v>
      </c>
      <c r="X4" s="7" t="s">
        <v>32</v>
      </c>
      <c r="Y4" s="8" t="s">
        <v>33</v>
      </c>
      <c r="Z4" s="7" t="s">
        <v>34</v>
      </c>
      <c r="AA4" s="8" t="s">
        <v>35</v>
      </c>
      <c r="AB4" s="9">
        <v>8.539999999999999E-2</v>
      </c>
    </row>
    <row r="5" spans="1:28" x14ac:dyDescent="0.35">
      <c r="A5" s="4">
        <v>4648</v>
      </c>
      <c r="B5" s="5" t="s">
        <v>28</v>
      </c>
      <c r="C5" s="6">
        <v>43633</v>
      </c>
      <c r="D5" s="7">
        <v>143</v>
      </c>
      <c r="E5" s="8" t="s">
        <v>37</v>
      </c>
      <c r="F5" s="7" t="s">
        <v>45</v>
      </c>
      <c r="G5" s="8" t="s">
        <v>46</v>
      </c>
      <c r="H5" s="7" t="str">
        <f>"000035"</f>
        <v>000035</v>
      </c>
      <c r="I5" s="6">
        <v>42942</v>
      </c>
      <c r="J5" s="7" t="str">
        <f>"000054"</f>
        <v>000054</v>
      </c>
      <c r="K5" s="6">
        <v>43503</v>
      </c>
      <c r="L5" s="7" t="str">
        <f>"000122"</f>
        <v>000122</v>
      </c>
      <c r="M5" s="6">
        <v>43519</v>
      </c>
      <c r="N5" s="7">
        <v>16</v>
      </c>
      <c r="O5" s="7" t="str">
        <f>"002708"</f>
        <v>002708</v>
      </c>
      <c r="P5" s="6">
        <v>43629</v>
      </c>
      <c r="Q5" s="9">
        <v>4.9560000000000004</v>
      </c>
      <c r="R5" s="9">
        <v>0.1943</v>
      </c>
      <c r="S5" s="9">
        <v>4.7617000000000003</v>
      </c>
      <c r="T5" s="7">
        <v>87</v>
      </c>
      <c r="U5" s="6">
        <v>43633</v>
      </c>
      <c r="V5" s="7">
        <v>9886066040</v>
      </c>
      <c r="W5" s="8" t="s">
        <v>36</v>
      </c>
      <c r="X5" s="7" t="s">
        <v>32</v>
      </c>
      <c r="Y5" s="8" t="s">
        <v>33</v>
      </c>
      <c r="Z5" s="7" t="s">
        <v>34</v>
      </c>
      <c r="AA5" s="8" t="s">
        <v>35</v>
      </c>
      <c r="AB5" s="9">
        <v>4.9560000000000007E-2</v>
      </c>
    </row>
    <row r="6" spans="1:28" x14ac:dyDescent="0.35">
      <c r="A6" s="4">
        <v>4649</v>
      </c>
      <c r="B6" s="5" t="s">
        <v>28</v>
      </c>
      <c r="C6" s="6">
        <v>43633</v>
      </c>
      <c r="D6" s="7">
        <v>143</v>
      </c>
      <c r="E6" s="8" t="s">
        <v>37</v>
      </c>
      <c r="F6" s="7" t="s">
        <v>47</v>
      </c>
      <c r="G6" s="8" t="s">
        <v>48</v>
      </c>
      <c r="H6" s="7" t="str">
        <f>"000031"</f>
        <v>000031</v>
      </c>
      <c r="I6" s="6">
        <v>42942</v>
      </c>
      <c r="J6" s="7" t="str">
        <f>"000050"</f>
        <v>000050</v>
      </c>
      <c r="K6" s="6">
        <v>43503</v>
      </c>
      <c r="L6" s="7" t="str">
        <f>"000118"</f>
        <v>000118</v>
      </c>
      <c r="M6" s="6">
        <v>43519</v>
      </c>
      <c r="N6" s="7">
        <v>16</v>
      </c>
      <c r="O6" s="7" t="str">
        <f>"002713"</f>
        <v>002713</v>
      </c>
      <c r="P6" s="6">
        <v>43629</v>
      </c>
      <c r="Q6" s="9">
        <v>10.202</v>
      </c>
      <c r="R6" s="9">
        <v>0.3997</v>
      </c>
      <c r="S6" s="9">
        <v>9.8023000000000007</v>
      </c>
      <c r="T6" s="7">
        <v>87</v>
      </c>
      <c r="U6" s="6">
        <v>43633</v>
      </c>
      <c r="V6" s="7">
        <v>9886066040</v>
      </c>
      <c r="W6" s="8" t="s">
        <v>36</v>
      </c>
      <c r="X6" s="7" t="s">
        <v>32</v>
      </c>
      <c r="Y6" s="8" t="s">
        <v>33</v>
      </c>
      <c r="Z6" s="7" t="s">
        <v>34</v>
      </c>
      <c r="AA6" s="8" t="s">
        <v>35</v>
      </c>
      <c r="AB6" s="9">
        <v>0.10202</v>
      </c>
    </row>
    <row r="7" spans="1:28" x14ac:dyDescent="0.35">
      <c r="A7" s="4">
        <v>4650</v>
      </c>
      <c r="B7" s="5" t="s">
        <v>28</v>
      </c>
      <c r="C7" s="6">
        <v>43633</v>
      </c>
      <c r="D7" s="7">
        <v>143</v>
      </c>
      <c r="E7" s="8" t="s">
        <v>37</v>
      </c>
      <c r="F7" s="7" t="s">
        <v>49</v>
      </c>
      <c r="G7" s="8" t="s">
        <v>50</v>
      </c>
      <c r="H7" s="7" t="str">
        <f>"000032"</f>
        <v>000032</v>
      </c>
      <c r="I7" s="6">
        <v>42942</v>
      </c>
      <c r="J7" s="7" t="str">
        <f>"000061"</f>
        <v>000061</v>
      </c>
      <c r="K7" s="6">
        <v>43504</v>
      </c>
      <c r="L7" s="7" t="str">
        <f>"000129"</f>
        <v>000129</v>
      </c>
      <c r="M7" s="6">
        <v>43519</v>
      </c>
      <c r="N7" s="7">
        <v>16</v>
      </c>
      <c r="O7" s="7" t="str">
        <f>"002720"</f>
        <v>002720</v>
      </c>
      <c r="P7" s="6">
        <v>43629</v>
      </c>
      <c r="Q7" s="9">
        <v>8.2000000000000003E-2</v>
      </c>
      <c r="R7" s="9">
        <v>1.9E-3</v>
      </c>
      <c r="S7" s="9">
        <v>8.0100000000000005E-2</v>
      </c>
      <c r="T7" s="7">
        <v>87</v>
      </c>
      <c r="U7" s="6">
        <v>43633</v>
      </c>
      <c r="V7" s="7">
        <v>9886066040</v>
      </c>
      <c r="W7" s="8" t="s">
        <v>36</v>
      </c>
      <c r="X7" s="7" t="s">
        <v>32</v>
      </c>
      <c r="Y7" s="8" t="s">
        <v>33</v>
      </c>
      <c r="Z7" s="7" t="s">
        <v>34</v>
      </c>
      <c r="AA7" s="8" t="s">
        <v>35</v>
      </c>
      <c r="AB7" s="9">
        <v>8.1999999999999998E-4</v>
      </c>
    </row>
    <row r="8" spans="1:28" x14ac:dyDescent="0.35">
      <c r="A8" s="4">
        <v>4651</v>
      </c>
      <c r="B8" s="5" t="s">
        <v>51</v>
      </c>
      <c r="C8" s="6">
        <v>43654</v>
      </c>
      <c r="D8" s="7">
        <v>143</v>
      </c>
      <c r="E8" s="8" t="s">
        <v>37</v>
      </c>
      <c r="F8" s="7" t="s">
        <v>52</v>
      </c>
      <c r="G8" s="10" t="s">
        <v>53</v>
      </c>
      <c r="H8" s="7" t="str">
        <f>"000059"</f>
        <v>000059</v>
      </c>
      <c r="I8" s="6">
        <v>42958</v>
      </c>
      <c r="J8" s="7" t="str">
        <f>"000057"</f>
        <v>000057</v>
      </c>
      <c r="K8" s="6">
        <v>43117</v>
      </c>
      <c r="L8" s="7" t="str">
        <f>"000081"</f>
        <v>000081</v>
      </c>
      <c r="M8" s="6">
        <v>43119</v>
      </c>
      <c r="N8" s="7">
        <v>17</v>
      </c>
      <c r="O8" s="7" t="str">
        <f>"003327"</f>
        <v>003327</v>
      </c>
      <c r="P8" s="6">
        <v>43650</v>
      </c>
      <c r="Q8" s="11">
        <v>27.395</v>
      </c>
      <c r="R8" s="11">
        <v>1.6523000000000001</v>
      </c>
      <c r="S8" s="11">
        <v>25.742699999999999</v>
      </c>
      <c r="T8" s="7">
        <v>108</v>
      </c>
      <c r="U8" s="6">
        <v>43654</v>
      </c>
      <c r="V8" s="7">
        <v>9448077241</v>
      </c>
      <c r="W8" s="10" t="s">
        <v>40</v>
      </c>
      <c r="X8" s="7" t="s">
        <v>29</v>
      </c>
      <c r="Y8" s="10" t="s">
        <v>30</v>
      </c>
      <c r="Z8" s="7" t="s">
        <v>34</v>
      </c>
      <c r="AA8" s="10" t="s">
        <v>35</v>
      </c>
      <c r="AB8" s="11">
        <f t="shared" ref="AB8:AB10" si="0">Q8/100</f>
        <v>0.27394999999999997</v>
      </c>
    </row>
    <row r="9" spans="1:28" x14ac:dyDescent="0.35">
      <c r="A9" s="4">
        <v>4652</v>
      </c>
      <c r="B9" s="5" t="s">
        <v>51</v>
      </c>
      <c r="C9" s="6">
        <v>43654</v>
      </c>
      <c r="D9" s="7">
        <v>143</v>
      </c>
      <c r="E9" s="8" t="s">
        <v>37</v>
      </c>
      <c r="F9" s="7" t="s">
        <v>54</v>
      </c>
      <c r="G9" s="10" t="s">
        <v>55</v>
      </c>
      <c r="H9" s="7" t="str">
        <f>"000106"</f>
        <v>000106</v>
      </c>
      <c r="I9" s="6">
        <v>43076</v>
      </c>
      <c r="J9" s="7" t="str">
        <f>"000056"</f>
        <v>000056</v>
      </c>
      <c r="K9" s="6">
        <v>43109</v>
      </c>
      <c r="L9" s="7" t="str">
        <f>"000087"</f>
        <v>000087</v>
      </c>
      <c r="M9" s="6">
        <v>43124</v>
      </c>
      <c r="N9" s="7">
        <v>17</v>
      </c>
      <c r="O9" s="7" t="str">
        <f>"003328"</f>
        <v>003328</v>
      </c>
      <c r="P9" s="6">
        <v>43650</v>
      </c>
      <c r="Q9" s="11">
        <v>17.731999999999999</v>
      </c>
      <c r="R9" s="11">
        <v>0.73270000000000002</v>
      </c>
      <c r="S9" s="11">
        <v>16.999300000000002</v>
      </c>
      <c r="T9" s="7">
        <v>108</v>
      </c>
      <c r="U9" s="6">
        <v>43654</v>
      </c>
      <c r="V9" s="7">
        <v>9342519718</v>
      </c>
      <c r="W9" s="10" t="s">
        <v>56</v>
      </c>
      <c r="X9" s="7" t="s">
        <v>29</v>
      </c>
      <c r="Y9" s="10" t="s">
        <v>30</v>
      </c>
      <c r="Z9" s="7" t="s">
        <v>34</v>
      </c>
      <c r="AA9" s="10" t="s">
        <v>35</v>
      </c>
      <c r="AB9" s="11">
        <f t="shared" si="0"/>
        <v>0.17732000000000001</v>
      </c>
    </row>
    <row r="10" spans="1:28" x14ac:dyDescent="0.35">
      <c r="A10" s="4">
        <v>4653</v>
      </c>
      <c r="B10" s="5" t="s">
        <v>57</v>
      </c>
      <c r="C10" s="6">
        <v>43696</v>
      </c>
      <c r="D10" s="7">
        <v>143</v>
      </c>
      <c r="E10" s="8" t="s">
        <v>37</v>
      </c>
      <c r="F10" s="7" t="s">
        <v>58</v>
      </c>
      <c r="G10" s="10" t="s">
        <v>59</v>
      </c>
      <c r="H10" s="7" t="str">
        <f>"000070"</f>
        <v>000070</v>
      </c>
      <c r="I10" s="6">
        <v>42793</v>
      </c>
      <c r="J10" s="7" t="str">
        <f>"000063"</f>
        <v>000063</v>
      </c>
      <c r="K10" s="6">
        <v>43138</v>
      </c>
      <c r="L10" s="7" t="str">
        <f>"000107"</f>
        <v>000107</v>
      </c>
      <c r="M10" s="6">
        <v>43164</v>
      </c>
      <c r="N10" s="7">
        <v>17</v>
      </c>
      <c r="O10" s="7" t="str">
        <f>"004334"</f>
        <v>004334</v>
      </c>
      <c r="P10" s="6">
        <v>43683</v>
      </c>
      <c r="Q10" s="11">
        <v>24.533999999999999</v>
      </c>
      <c r="R10" s="11">
        <v>3.2296</v>
      </c>
      <c r="S10" s="11">
        <v>21.304400000000001</v>
      </c>
      <c r="T10" s="7">
        <v>158</v>
      </c>
      <c r="U10" s="6">
        <v>43696</v>
      </c>
      <c r="V10" s="7">
        <v>7760739393</v>
      </c>
      <c r="W10" s="10" t="s">
        <v>60</v>
      </c>
      <c r="X10" s="7" t="s">
        <v>61</v>
      </c>
      <c r="Y10" s="10" t="s">
        <v>62</v>
      </c>
      <c r="Z10" s="7" t="s">
        <v>34</v>
      </c>
      <c r="AA10" s="10" t="s">
        <v>35</v>
      </c>
      <c r="AB10" s="11">
        <f t="shared" si="0"/>
        <v>0.24534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2020-01-30T06:45:36Z</dcterms:modified>
</cp:coreProperties>
</file>