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<sst xmlns="http://schemas.openxmlformats.org/spreadsheetml/2006/main" count="100" uniqueCount="58">
  <si>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</si>
  <si>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</si>
  <si>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</si>
  <si>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</si>
  <si>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</si>
  <si>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</si>
  <si>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</si>
  <si>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</si>
  <si>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</si>
  <si>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</si>
  <si>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</si>
  <si>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</si>
  <si>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</si>
  <si>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</si>
  <si>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</si>
  <si>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</si>
  <si>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</si>
  <si>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</si>
  <si>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</si>
  <si>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</si>
  <si>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</si>
  <si>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</si>
  <si>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</si>
  <si>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</si>
  <si>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</si>
  <si>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</si>
  <si>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</si>
  <si>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</si>
  <si>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</si>
  <si>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</si>
  <si>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</si>
  <si>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May</t>
  </si>
  <si>
    <t>Yeshwantha Pura</t>
  </si>
  <si>
    <t>037-17-000007</t>
  </si>
  <si>
    <t>Project Management Services including Quality Control and supervision for the work of Construction of EWS Houses at Sunnadagoodu, Rama Mandira and surrounding areas in Yeshwanthapura ward no 37.</t>
  </si>
  <si>
    <t>M/s.Civil Quality Consultants and Engineers</t>
  </si>
  <si>
    <t>P3157</t>
  </si>
  <si>
    <t>Construction of Houses for Backward classes and Minorities and EWS at Yeshwanthpur</t>
  </si>
  <si>
    <t>ddo525</t>
  </si>
  <si>
    <t xml:space="preserve"> Assistant Executive Engineer Yeshwanthapur Sub Division Rajarajeshwari Nagar Zone</t>
  </si>
  <si>
    <t>037-18-000004</t>
  </si>
  <si>
    <t>Providing LED Street Lights in Ward No 37</t>
  </si>
  <si>
    <t>Shree Vinayaka Electricals Prop Jay Kumar V</t>
  </si>
  <si>
    <t>P3290</t>
  </si>
  <si>
    <t>14th Finance Commission Works - Providing Street Lights and Maintenance</t>
  </si>
  <si>
    <t>ddo009</t>
  </si>
  <si>
    <t xml:space="preserve"> Executive Engineer (Electrical) Rajarajeshwari Nagar Zone</t>
  </si>
  <si>
    <t>037-16-000001</t>
  </si>
  <si>
    <t>Operation and Maintenance of Street Light System in Ward No. 37-Yashavanthapur Package R5 of RajarajeshwariNagar Zone.</t>
  </si>
  <si>
    <t>Prema Electricals Enterprises</t>
  </si>
  <si>
    <t>July</t>
  </si>
  <si>
    <t>037-17-000014</t>
  </si>
  <si>
    <t>Special developmental works at ward no37</t>
  </si>
  <si>
    <t xml:space="preserve">Sri Durga Enterprise </t>
  </si>
  <si>
    <t>P3173</t>
  </si>
  <si>
    <t>Special Development works in ward No.124, 185, 98, 188, 10, 14, 16, 30, 28, 37, 42, 130, 159, 65, 66, 73, 79, 80, 90, 95, 94, 89, 108, 111, 115, 97, 105, 131, 133, 119, 125, 137, 143, 124, 158, 138, 83, 166, 182, 129, 165, 161, 04, 88, 27, 31, 32, 52, 44, 26, 07, 183, 178, 187 (Rs.100 lakhs per ward)</t>
  </si>
  <si>
    <t>August</t>
  </si>
  <si>
    <t>November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</si>
</sst>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workbookViewId="0">
      <selection activeCell="E1" sqref="E1"/>
    </sheetView>
  </sheetViews>
  <sheetFormatPr defaultRowHeight="14.5" x14ac:dyDescent="0.35"/>
  <cols>
    <col min="1" max="1" width="5" bestFit="1" customWidth="1"/>
    <col min="2" max="2" width="6.26953125" bestFit="1" customWidth="1"/>
    <col min="3" max="3" width="9.54296875" bestFit="1" customWidth="1"/>
    <col min="5" max="5" width="13.816406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1249</v>
      </c>
      <c r="B2" s="6" t="s">
        <v>28</v>
      </c>
      <c r="C2" s="7">
        <v>43566</v>
      </c>
      <c r="D2" s="8">
        <v>37</v>
      </c>
      <c r="E2" s="9" t="s">
        <v>32</v>
      </c>
      <c r="F2" s="8" t="s">
        <v>33</v>
      </c>
      <c r="G2" s="9" t="s">
        <v>34</v>
      </c>
      <c r="H2" s="8" t="str">
        <f>"000022"</f>
        <v>000022</v>
      </c>
      <c r="I2" s="7">
        <v>43035</v>
      </c>
      <c r="J2" s="8" t="str">
        <f>"000009"</f>
        <v>000009</v>
      </c>
      <c r="K2" s="7">
        <v>43257</v>
      </c>
      <c r="L2" s="8" t="str">
        <f>"000031"</f>
        <v>000031</v>
      </c>
      <c r="M2" s="7">
        <v>43258</v>
      </c>
      <c r="N2" s="8">
        <v>17</v>
      </c>
      <c r="O2" s="8" t="str">
        <f>"000242"</f>
        <v>000242</v>
      </c>
      <c r="P2" s="7">
        <v>43564</v>
      </c>
      <c r="Q2" s="10">
        <v>5.12</v>
      </c>
      <c r="R2" s="10">
        <v>0.51200000000000001</v>
      </c>
      <c r="S2" s="10">
        <v>4.6079999999999997</v>
      </c>
      <c r="T2" s="8">
        <v>11</v>
      </c>
      <c r="U2" s="7">
        <v>43566</v>
      </c>
      <c r="V2" s="8">
        <v>8553518550</v>
      </c>
      <c r="W2" s="9" t="s">
        <v>35</v>
      </c>
      <c r="X2" s="8" t="s">
        <v>36</v>
      </c>
      <c r="Y2" s="9" t="s">
        <v>37</v>
      </c>
      <c r="Z2" s="8" t="s">
        <v>38</v>
      </c>
      <c r="AA2" s="9" t="s">
        <v>39</v>
      </c>
      <c r="AB2" s="10">
        <f t="shared" ref="AB2:AB8" si="0">Q2/100</f>
        <v>5.1200000000000002E-2</v>
      </c>
    </row>
    <row r="3" spans="1:28" s="4" customFormat="1" ht="13" x14ac:dyDescent="0.3">
      <c r="A3" s="5">
        <v>1250</v>
      </c>
      <c r="B3" s="6" t="s">
        <v>28</v>
      </c>
      <c r="C3" s="7">
        <v>43566</v>
      </c>
      <c r="D3" s="8">
        <v>37</v>
      </c>
      <c r="E3" s="9" t="s">
        <v>32</v>
      </c>
      <c r="F3" s="8" t="s">
        <v>40</v>
      </c>
      <c r="G3" s="9" t="s">
        <v>41</v>
      </c>
      <c r="H3" s="8" t="str">
        <f>"000055"</f>
        <v>000055</v>
      </c>
      <c r="I3" s="7">
        <v>43465</v>
      </c>
      <c r="J3" s="8" t="str">
        <f>"000147"</f>
        <v>000147</v>
      </c>
      <c r="K3" s="7">
        <v>43501</v>
      </c>
      <c r="L3" s="8" t="str">
        <f>"000148"</f>
        <v>000148</v>
      </c>
      <c r="M3" s="7">
        <v>43501</v>
      </c>
      <c r="N3" s="8">
        <v>18</v>
      </c>
      <c r="O3" s="8" t="str">
        <f>"000311"</f>
        <v>000311</v>
      </c>
      <c r="P3" s="7">
        <v>43565</v>
      </c>
      <c r="Q3" s="10">
        <v>8.5037099999999999</v>
      </c>
      <c r="R3" s="10">
        <v>0.77383999999999997</v>
      </c>
      <c r="S3" s="10">
        <v>7.72987</v>
      </c>
      <c r="T3" s="8">
        <v>16</v>
      </c>
      <c r="U3" s="7">
        <v>43566</v>
      </c>
      <c r="V3" s="8">
        <v>1234567891</v>
      </c>
      <c r="W3" s="9" t="s">
        <v>42</v>
      </c>
      <c r="X3" s="8" t="s">
        <v>43</v>
      </c>
      <c r="Y3" s="9" t="s">
        <v>44</v>
      </c>
      <c r="Z3" s="8" t="s">
        <v>45</v>
      </c>
      <c r="AA3" s="9" t="s">
        <v>46</v>
      </c>
      <c r="AB3" s="10">
        <f t="shared" si="0"/>
        <v>8.5037100000000004E-2</v>
      </c>
    </row>
    <row r="4" spans="1:28" s="4" customFormat="1" ht="13" x14ac:dyDescent="0.3">
      <c r="A4" s="5">
        <v>1251</v>
      </c>
      <c r="B4" s="6" t="s">
        <v>28</v>
      </c>
      <c r="C4" s="7">
        <v>43567</v>
      </c>
      <c r="D4" s="8">
        <v>37</v>
      </c>
      <c r="E4" s="9" t="s">
        <v>32</v>
      </c>
      <c r="F4" s="8" t="s">
        <v>47</v>
      </c>
      <c r="G4" s="9" t="s">
        <v>48</v>
      </c>
      <c r="H4" s="8" t="str">
        <f>"000049"</f>
        <v>000049</v>
      </c>
      <c r="I4" s="7">
        <v>42803</v>
      </c>
      <c r="J4" s="8" t="str">
        <f>"000003"</f>
        <v>000003</v>
      </c>
      <c r="K4" s="7">
        <v>43560</v>
      </c>
      <c r="L4" s="8" t="str">
        <f>"000003"</f>
        <v>000003</v>
      </c>
      <c r="M4" s="7">
        <v>43560</v>
      </c>
      <c r="N4" s="8">
        <v>16</v>
      </c>
      <c r="O4" s="8" t="str">
        <f>""</f>
        <v/>
      </c>
      <c r="P4" s="7"/>
      <c r="Q4" s="10">
        <v>3.9129800000000001</v>
      </c>
      <c r="R4" s="10">
        <v>0.25369000000000003</v>
      </c>
      <c r="S4" s="10">
        <v>3.6592899999999999</v>
      </c>
      <c r="T4" s="8">
        <v>17</v>
      </c>
      <c r="U4" s="7">
        <v>43567</v>
      </c>
      <c r="V4" s="8">
        <v>9845004432</v>
      </c>
      <c r="W4" s="9" t="s">
        <v>49</v>
      </c>
      <c r="X4" s="8" t="s">
        <v>29</v>
      </c>
      <c r="Y4" s="9" t="s">
        <v>30</v>
      </c>
      <c r="Z4" s="8" t="s">
        <v>45</v>
      </c>
      <c r="AA4" s="9" t="s">
        <v>46</v>
      </c>
      <c r="AB4" s="10">
        <f t="shared" si="0"/>
        <v>3.9129799999999999E-2</v>
      </c>
    </row>
    <row r="5" spans="1:28" s="4" customFormat="1" ht="13" x14ac:dyDescent="0.3">
      <c r="A5" s="5">
        <v>1252</v>
      </c>
      <c r="B5" s="6" t="s">
        <v>28</v>
      </c>
      <c r="C5" s="7">
        <v>43575</v>
      </c>
      <c r="D5" s="8">
        <v>37</v>
      </c>
      <c r="E5" s="9" t="s">
        <v>32</v>
      </c>
      <c r="F5" s="8" t="s">
        <v>47</v>
      </c>
      <c r="G5" s="9" t="s">
        <v>48</v>
      </c>
      <c r="H5" s="8" t="str">
        <f>"000049"</f>
        <v>000049</v>
      </c>
      <c r="I5" s="7">
        <v>42803</v>
      </c>
      <c r="J5" s="8" t="str">
        <f>"000003"</f>
        <v>000003</v>
      </c>
      <c r="K5" s="7">
        <v>43560</v>
      </c>
      <c r="L5" s="8" t="str">
        <f>"000003"</f>
        <v>000003</v>
      </c>
      <c r="M5" s="7">
        <v>43560</v>
      </c>
      <c r="N5" s="8">
        <v>16</v>
      </c>
      <c r="O5" s="8" t="str">
        <f>""</f>
        <v/>
      </c>
      <c r="P5" s="7"/>
      <c r="Q5" s="10">
        <v>5.3548600000000004</v>
      </c>
      <c r="R5" s="10">
        <v>0.41665999999999997</v>
      </c>
      <c r="S5" s="10">
        <v>4.9382000000000001</v>
      </c>
      <c r="T5" s="8">
        <v>20</v>
      </c>
      <c r="U5" s="7">
        <v>43575</v>
      </c>
      <c r="V5" s="8">
        <v>9845004432</v>
      </c>
      <c r="W5" s="9" t="s">
        <v>49</v>
      </c>
      <c r="X5" s="8" t="s">
        <v>29</v>
      </c>
      <c r="Y5" s="9" t="s">
        <v>30</v>
      </c>
      <c r="Z5" s="8" t="s">
        <v>45</v>
      </c>
      <c r="AA5" s="9" t="s">
        <v>46</v>
      </c>
      <c r="AB5" s="10">
        <f t="shared" si="0"/>
        <v>5.3548600000000002E-2</v>
      </c>
    </row>
    <row r="6" spans="1:28" s="4" customFormat="1" ht="13" x14ac:dyDescent="0.3">
      <c r="A6" s="5">
        <v>1253</v>
      </c>
      <c r="B6" s="6" t="s">
        <v>31</v>
      </c>
      <c r="C6" s="7">
        <v>43606</v>
      </c>
      <c r="D6" s="8">
        <v>37</v>
      </c>
      <c r="E6" s="9" t="s">
        <v>32</v>
      </c>
      <c r="F6" s="8" t="s">
        <v>47</v>
      </c>
      <c r="G6" s="9" t="s">
        <v>48</v>
      </c>
      <c r="H6" s="8" t="str">
        <f>"000049"</f>
        <v>000049</v>
      </c>
      <c r="I6" s="7">
        <v>42803</v>
      </c>
      <c r="J6" s="8" t="str">
        <f>"000003"</f>
        <v>000003</v>
      </c>
      <c r="K6" s="7">
        <v>43560</v>
      </c>
      <c r="L6" s="8" t="str">
        <f>"000003"</f>
        <v>000003</v>
      </c>
      <c r="M6" s="7">
        <v>43560</v>
      </c>
      <c r="N6" s="8">
        <v>16</v>
      </c>
      <c r="O6" s="8" t="str">
        <f>"001799"</f>
        <v>001799</v>
      </c>
      <c r="P6" s="7">
        <v>43605</v>
      </c>
      <c r="Q6" s="10">
        <v>5.3548600000000004</v>
      </c>
      <c r="R6" s="10">
        <v>0.69438999999999995</v>
      </c>
      <c r="S6" s="10">
        <v>4.6604700000000001</v>
      </c>
      <c r="T6" s="8">
        <v>55</v>
      </c>
      <c r="U6" s="7">
        <v>43606</v>
      </c>
      <c r="V6" s="8">
        <v>9845004432</v>
      </c>
      <c r="W6" s="9" t="s">
        <v>49</v>
      </c>
      <c r="X6" s="8" t="s">
        <v>29</v>
      </c>
      <c r="Y6" s="9" t="s">
        <v>30</v>
      </c>
      <c r="Z6" s="8" t="s">
        <v>45</v>
      </c>
      <c r="AA6" s="9" t="s">
        <v>46</v>
      </c>
      <c r="AB6" s="10">
        <f t="shared" si="0"/>
        <v>5.3548600000000002E-2</v>
      </c>
    </row>
    <row r="7" spans="1:28" s="4" customFormat="1" ht="13" x14ac:dyDescent="0.3">
      <c r="A7" s="5">
        <v>1254</v>
      </c>
      <c r="B7" s="6" t="s">
        <v>50</v>
      </c>
      <c r="C7" s="7">
        <v>43665</v>
      </c>
      <c r="D7" s="8">
        <v>37</v>
      </c>
      <c r="E7" s="9" t="s">
        <v>32</v>
      </c>
      <c r="F7" s="8" t="s">
        <v>51</v>
      </c>
      <c r="G7" s="11" t="s">
        <v>52</v>
      </c>
      <c r="H7" s="8" t="str">
        <f>"000027"</f>
        <v>000027</v>
      </c>
      <c r="I7" s="7">
        <v>43112</v>
      </c>
      <c r="J7" s="8" t="str">
        <f>"000131"</f>
        <v>000131</v>
      </c>
      <c r="K7" s="7">
        <v>43190</v>
      </c>
      <c r="L7" s="8" t="str">
        <f>"000131"</f>
        <v>000131</v>
      </c>
      <c r="M7" s="7">
        <v>43190</v>
      </c>
      <c r="N7" s="8">
        <v>17</v>
      </c>
      <c r="O7" s="8" t="str">
        <f>"003846"</f>
        <v>003846</v>
      </c>
      <c r="P7" s="7">
        <v>43665</v>
      </c>
      <c r="Q7" s="12">
        <v>71.871300000000005</v>
      </c>
      <c r="R7" s="12">
        <v>2.94672</v>
      </c>
      <c r="S7" s="12">
        <v>68.924580000000006</v>
      </c>
      <c r="T7" s="8">
        <v>118</v>
      </c>
      <c r="U7" s="7">
        <v>43665</v>
      </c>
      <c r="V7" s="8">
        <v>9448510301</v>
      </c>
      <c r="W7" s="11" t="s">
        <v>53</v>
      </c>
      <c r="X7" s="8" t="s">
        <v>54</v>
      </c>
      <c r="Y7" s="11" t="s">
        <v>55</v>
      </c>
      <c r="Z7" s="8" t="s">
        <v>45</v>
      </c>
      <c r="AA7" s="11" t="s">
        <v>46</v>
      </c>
      <c r="AB7" s="12">
        <f t="shared" si="0"/>
        <v>0.71871300000000005</v>
      </c>
    </row>
    <row r="8" spans="1:28" s="4" customFormat="1" ht="13" x14ac:dyDescent="0.3">
      <c r="A8" s="5">
        <v>1255</v>
      </c>
      <c r="B8" s="6" t="s">
        <v>56</v>
      </c>
      <c r="C8" s="7">
        <v>43685</v>
      </c>
      <c r="D8" s="8">
        <v>37</v>
      </c>
      <c r="E8" s="9" t="s">
        <v>32</v>
      </c>
      <c r="F8" s="8" t="s">
        <v>47</v>
      </c>
      <c r="G8" s="11" t="s">
        <v>48</v>
      </c>
      <c r="H8" s="8" t="str">
        <f>"000049"</f>
        <v>000049</v>
      </c>
      <c r="I8" s="7">
        <v>42803</v>
      </c>
      <c r="J8" s="8" t="str">
        <f>"000124"</f>
        <v>000124</v>
      </c>
      <c r="K8" s="7">
        <v>43769</v>
      </c>
      <c r="L8" s="8" t="str">
        <f>"000124"</f>
        <v>000124</v>
      </c>
      <c r="M8" s="7">
        <v>43769</v>
      </c>
      <c r="N8" s="8">
        <v>16</v>
      </c>
      <c r="O8" s="8" t="str">
        <f>"006211"</f>
        <v>006211</v>
      </c>
      <c r="P8" s="7">
        <v>43782</v>
      </c>
      <c r="Q8" s="12">
        <v>3.5699000000000001</v>
      </c>
      <c r="R8" s="12">
        <v>0.42860999999999999</v>
      </c>
      <c r="S8" s="12">
        <v>3.1412900000000001</v>
      </c>
      <c r="T8" s="8">
        <v>149</v>
      </c>
      <c r="U8" s="7">
        <v>43685</v>
      </c>
      <c r="V8" s="8">
        <v>9845004432</v>
      </c>
      <c r="W8" s="11" t="s">
        <v>49</v>
      </c>
      <c r="X8" s="8" t="s">
        <v>29</v>
      </c>
      <c r="Y8" s="11" t="s">
        <v>30</v>
      </c>
      <c r="Z8" s="8" t="s">
        <v>45</v>
      </c>
      <c r="AA8" s="11" t="s">
        <v>46</v>
      </c>
      <c r="AB8" s="12">
        <f t="shared" si="0"/>
        <v>3.5699000000000002E-2</v>
      </c>
    </row>
    <row r="9" spans="1:28" s="4" customFormat="1" ht="13" x14ac:dyDescent="0.3">
      <c r="A9" s="5">
        <v>1256</v>
      </c>
      <c r="B9" s="6" t="s">
        <v>57</v>
      </c>
      <c r="C9" s="7">
        <v>43789</v>
      </c>
      <c r="D9" s="5">
        <v>37</v>
      </c>
      <c r="E9" s="9" t="s">
        <v>32</v>
      </c>
      <c r="F9" s="8" t="s">
        <v>47</v>
      </c>
      <c r="G9" s="9" t="s">
        <v>48</v>
      </c>
      <c r="H9" s="8" t="str">
        <f>"000049"</f>
        <v>000049</v>
      </c>
      <c r="I9" s="7">
        <v>42803</v>
      </c>
      <c r="J9" s="8" t="str">
        <f>"000124"</f>
        <v>000124</v>
      </c>
      <c r="K9" s="7">
        <v>43769</v>
      </c>
      <c r="L9" s="8" t="str">
        <f>"000124"</f>
        <v>000124</v>
      </c>
      <c r="M9" s="7">
        <v>43769</v>
      </c>
      <c r="N9" s="8">
        <v>16</v>
      </c>
      <c r="O9" s="8" t="str">
        <f>"006211"</f>
        <v>006211</v>
      </c>
      <c r="P9" s="7">
        <v>43782</v>
      </c>
      <c r="Q9" s="10">
        <v>2.6774300000000002</v>
      </c>
      <c r="R9" s="10">
        <v>0.32146000000000002</v>
      </c>
      <c r="S9" s="10">
        <v>2.3559700000000001</v>
      </c>
      <c r="T9" s="8">
        <v>13</v>
      </c>
      <c r="U9" s="7">
        <v>43789</v>
      </c>
      <c r="V9" s="8">
        <v>9845004432</v>
      </c>
      <c r="W9" s="9" t="s">
        <v>49</v>
      </c>
      <c r="X9" s="8" t="s">
        <v>29</v>
      </c>
      <c r="Y9" s="9" t="s">
        <v>30</v>
      </c>
      <c r="Z9" s="8" t="s">
        <v>45</v>
      </c>
      <c r="AA9" s="9" t="s">
        <v>46</v>
      </c>
      <c r="AB9" s="10">
        <v>2.6774300000000001E-2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2020-01-28T11:44:30Z</dcterms:modified>
</cp:coreProperties>
</file>