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BPR Q1 Q2 Q3\Contractor Bill Payment (Bill Register) Q1 Q2 Q3\"/>
    </mc:Choice>
  </mc:AlternateContent>
  <bookViews>
    <workbookView xWindow="0" yWindow="0" windowWidth="11790" windowHeight="563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9" i="1" l="1"/>
  <c r="O9" i="1"/>
  <c r="L9" i="1"/>
  <c r="J9" i="1"/>
  <c r="H9" i="1"/>
  <c r="AB8" i="1"/>
  <c r="O8" i="1"/>
  <c r="L8" i="1"/>
  <c r="J8" i="1"/>
  <c r="H8" i="1"/>
  <c r="AB7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<sst xmlns="http://schemas.openxmlformats.org/spreadsheetml/2006/main" count="100" uniqueCount="62">
  <si>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</si>
  <si>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</si>
  <si>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</si>
  <si>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</si>
  <si>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</si>
  <si>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</si>
  <si>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</si>
  <si>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</si>
  <si>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</si>
  <si>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</si>
  <si>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</si>
  <si>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</si>
  <si>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</si>
  <si>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</si>
  <si>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</si>
  <si>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</si>
  <si>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</si>
  <si>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</si>
  <si>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</si>
  <si>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</si>
  <si>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</si>
  <si>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</si>
  <si>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</si>
  <si>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</si>
  <si>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</si>
  <si>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</si>
  <si>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</si>
  <si>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</si>
  <si>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June</t>
  </si>
  <si>
    <t>P1771</t>
  </si>
  <si>
    <t>Zone Works - POW Works</t>
  </si>
  <si>
    <t xml:space="preserve"> Assistant Executive Engineer Vasanthanagar East Zone</t>
  </si>
  <si>
    <t>ddo088</t>
  </si>
  <si>
    <t>B.S. Gurubabu</t>
  </si>
  <si>
    <t>PROVIDING CEMENT CONCRETE TO KUMARAPARK  WEST JUNCTION POINT IN WARD NO 93 VASANTH NAGAR</t>
  </si>
  <si>
    <t>093-16-000008</t>
  </si>
  <si>
    <t>Vasanth Nagara</t>
  </si>
  <si>
    <t>G.O. Vijayana Gowda</t>
  </si>
  <si>
    <t>Desilting and improvement of drain at Serpentine road and cross roads in Ward 93 from corporation Bank</t>
  </si>
  <si>
    <t>093-17-000014</t>
  </si>
  <si>
    <t>Desilting of drains and Improvements to footpath at Ane Park surroundings in Kumara Park West in in Ward 93</t>
  </si>
  <si>
    <t>093-17-000013</t>
  </si>
  <si>
    <t>IMPROVEMENTS TO 3RD MAIN AND 4TH MAIN NEAR BDA OFFICE ABD KANTAN LAYOUT  DRAINS IN WARD NO 93 VASANTH NAGAR</t>
  </si>
  <si>
    <t>093-16-000011</t>
  </si>
  <si>
    <t>B.S. Gurubaru</t>
  </si>
  <si>
    <t>IMPROVEMENTS TO GULLU CHAT OPPOSITE ROAD AFFECTED DRAIN AND FOOT PATH IN WARD NO 93 VASANTHNAGAR</t>
  </si>
  <si>
    <t>093-16-000002</t>
  </si>
  <si>
    <t>July</t>
  </si>
  <si>
    <t>093-16-000003</t>
  </si>
  <si>
    <t>CONSTRUCTION OF DRAIN IN RAILWAY TRACK SIDE AT YADAVA COLLEGE ROAD IN WARD NO 93</t>
  </si>
  <si>
    <t xml:space="preserve">K. Ramesh Kumar </t>
  </si>
  <si>
    <t>093-17-000044</t>
  </si>
  <si>
    <t>Engagement of Gangman and Hiring of Tractor Tippers for cleaning and Maintenance of road side drains and other cleaning works in works in ward no 93</t>
  </si>
  <si>
    <t>S. Umashankar</t>
  </si>
  <si>
    <t>P3110</t>
  </si>
  <si>
    <t>14th Finance Commission Grant Works</t>
  </si>
  <si>
    <t>September</t>
  </si>
  <si>
    <t>093-17-000029</t>
  </si>
  <si>
    <t>PROVIDING LIGHTIENING EQUIPMENTS TO VASANTHNAGAR PARK IN WARD NO 93</t>
  </si>
  <si>
    <t>M/s Meghana Electrical</t>
  </si>
  <si>
    <t>ddo089</t>
  </si>
  <si>
    <t xml:space="preserve"> Assistant Executive Engineer Electrical East Zone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</si>
</sst>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5" fontId="3" fillId="0" borderId="1" xfId="0" applyNumberFormat="1" applyFont="1" applyBorder="1" applyAlignment="1">
      <alignment horizontal="left" vertical="center"/>
    </xf>
    <xf numFmtId="15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2" fontId="3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workbookViewId="0">
      <selection activeCell="A2" sqref="A2:XFD9"/>
    </sheetView>
  </sheetViews>
  <sheetFormatPr defaultRowHeight="14.5" x14ac:dyDescent="0.35"/>
  <cols>
    <col min="2" max="2" width="6.26953125" bestFit="1" customWidth="1"/>
    <col min="3" max="3" width="9.54296875" bestFit="1" customWidth="1"/>
    <col min="5" max="5" width="16.26953125" bestFit="1" customWidth="1"/>
    <col min="6" max="6" width="13.26953125" bestFit="1" customWidth="1"/>
    <col min="7" max="7" width="31.81640625" customWidth="1"/>
    <col min="16" max="16" width="9.54296875" bestFit="1" customWidth="1"/>
    <col min="21" max="21" width="9.54296875" bestFit="1" customWidth="1"/>
    <col min="27" max="27" width="16.81640625" customWidth="1"/>
  </cols>
  <sheetData>
    <row r="1" spans="1:28" s="3" customFormat="1" ht="24" customHeight="1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28" x14ac:dyDescent="0.35">
      <c r="A2" s="4">
        <v>3149</v>
      </c>
      <c r="B2" s="5" t="s">
        <v>28</v>
      </c>
      <c r="C2" s="6">
        <v>43628</v>
      </c>
      <c r="D2" s="7">
        <v>93</v>
      </c>
      <c r="E2" s="8" t="s">
        <v>36</v>
      </c>
      <c r="F2" s="7" t="s">
        <v>46</v>
      </c>
      <c r="G2" s="8" t="s">
        <v>45</v>
      </c>
      <c r="H2" s="7" t="str">
        <f>"000020"</f>
        <v>000020</v>
      </c>
      <c r="I2" s="6">
        <v>42965</v>
      </c>
      <c r="J2" s="7" t="str">
        <f>"000172"</f>
        <v>000172</v>
      </c>
      <c r="K2" s="6">
        <v>42916</v>
      </c>
      <c r="L2" s="7" t="str">
        <f>"000023"</f>
        <v>000023</v>
      </c>
      <c r="M2" s="6">
        <v>42975</v>
      </c>
      <c r="N2" s="7">
        <v>16</v>
      </c>
      <c r="O2" s="7" t="str">
        <f>"002409"</f>
        <v>002409</v>
      </c>
      <c r="P2" s="6">
        <v>43622</v>
      </c>
      <c r="Q2" s="9">
        <v>4.9751899999999996</v>
      </c>
      <c r="R2" s="9">
        <v>0.57384999999999997</v>
      </c>
      <c r="S2" s="9">
        <v>4.4013400000000003</v>
      </c>
      <c r="T2" s="7">
        <v>76</v>
      </c>
      <c r="U2" s="6">
        <v>43628</v>
      </c>
      <c r="V2" s="7">
        <v>9448044536</v>
      </c>
      <c r="W2" s="8" t="s">
        <v>44</v>
      </c>
      <c r="X2" s="7" t="s">
        <v>29</v>
      </c>
      <c r="Y2" s="8" t="s">
        <v>30</v>
      </c>
      <c r="Z2" s="7" t="s">
        <v>32</v>
      </c>
      <c r="AA2" s="8" t="s">
        <v>31</v>
      </c>
      <c r="AB2" s="9">
        <v>4.9751899999999995E-2</v>
      </c>
    </row>
    <row r="3" spans="1:28" x14ac:dyDescent="0.35">
      <c r="A3" s="4">
        <v>3150</v>
      </c>
      <c r="B3" s="5" t="s">
        <v>28</v>
      </c>
      <c r="C3" s="6">
        <v>43628</v>
      </c>
      <c r="D3" s="7">
        <v>93</v>
      </c>
      <c r="E3" s="8" t="s">
        <v>36</v>
      </c>
      <c r="F3" s="7" t="s">
        <v>43</v>
      </c>
      <c r="G3" s="8" t="s">
        <v>42</v>
      </c>
      <c r="H3" s="7" t="str">
        <f>"000159"</f>
        <v>000159</v>
      </c>
      <c r="I3" s="6">
        <v>43042</v>
      </c>
      <c r="J3" s="7" t="str">
        <f>"000011"</f>
        <v>000011</v>
      </c>
      <c r="K3" s="6">
        <v>43042</v>
      </c>
      <c r="L3" s="7" t="str">
        <f>"000203"</f>
        <v>000203</v>
      </c>
      <c r="M3" s="6">
        <v>43043</v>
      </c>
      <c r="N3" s="7">
        <v>16</v>
      </c>
      <c r="O3" s="7" t="str">
        <f>"002414"</f>
        <v>002414</v>
      </c>
      <c r="P3" s="6">
        <v>43622</v>
      </c>
      <c r="Q3" s="9">
        <v>3.8978600000000001</v>
      </c>
      <c r="R3" s="9">
        <v>0.47510000000000002</v>
      </c>
      <c r="S3" s="9">
        <v>3.4227599999999998</v>
      </c>
      <c r="T3" s="7">
        <v>76</v>
      </c>
      <c r="U3" s="6">
        <v>43628</v>
      </c>
      <c r="V3" s="7">
        <v>9844804536</v>
      </c>
      <c r="W3" s="8" t="s">
        <v>33</v>
      </c>
      <c r="X3" s="7" t="s">
        <v>29</v>
      </c>
      <c r="Y3" s="8" t="s">
        <v>30</v>
      </c>
      <c r="Z3" s="7" t="s">
        <v>32</v>
      </c>
      <c r="AA3" s="8" t="s">
        <v>31</v>
      </c>
      <c r="AB3" s="9">
        <v>3.8978600000000002E-2</v>
      </c>
    </row>
    <row r="4" spans="1:28" x14ac:dyDescent="0.35">
      <c r="A4" s="4">
        <v>3151</v>
      </c>
      <c r="B4" s="5" t="s">
        <v>28</v>
      </c>
      <c r="C4" s="6">
        <v>43628</v>
      </c>
      <c r="D4" s="7">
        <v>93</v>
      </c>
      <c r="E4" s="8" t="s">
        <v>36</v>
      </c>
      <c r="F4" s="7" t="s">
        <v>41</v>
      </c>
      <c r="G4" s="8" t="s">
        <v>40</v>
      </c>
      <c r="H4" s="7" t="str">
        <f>"000161"</f>
        <v>000161</v>
      </c>
      <c r="I4" s="6">
        <v>43042</v>
      </c>
      <c r="J4" s="7" t="str">
        <f>"000012"</f>
        <v>000012</v>
      </c>
      <c r="K4" s="6">
        <v>43042</v>
      </c>
      <c r="L4" s="7" t="str">
        <f>"000201"</f>
        <v>000201</v>
      </c>
      <c r="M4" s="6">
        <v>43043</v>
      </c>
      <c r="N4" s="7">
        <v>17</v>
      </c>
      <c r="O4" s="7" t="str">
        <f>"002436"</f>
        <v>002436</v>
      </c>
      <c r="P4" s="6">
        <v>43622</v>
      </c>
      <c r="Q4" s="9">
        <v>9.4308999999999994</v>
      </c>
      <c r="R4" s="9">
        <v>1.1890000000000001</v>
      </c>
      <c r="S4" s="9">
        <v>8.2418999999999993</v>
      </c>
      <c r="T4" s="7">
        <v>76</v>
      </c>
      <c r="U4" s="6">
        <v>43628</v>
      </c>
      <c r="V4" s="7">
        <v>9845201834</v>
      </c>
      <c r="W4" s="8" t="s">
        <v>37</v>
      </c>
      <c r="X4" s="7" t="s">
        <v>29</v>
      </c>
      <c r="Y4" s="8" t="s">
        <v>30</v>
      </c>
      <c r="Z4" s="7" t="s">
        <v>32</v>
      </c>
      <c r="AA4" s="8" t="s">
        <v>31</v>
      </c>
      <c r="AB4" s="9">
        <v>9.430899999999999E-2</v>
      </c>
    </row>
    <row r="5" spans="1:28" x14ac:dyDescent="0.35">
      <c r="A5" s="4">
        <v>3152</v>
      </c>
      <c r="B5" s="5" t="s">
        <v>28</v>
      </c>
      <c r="C5" s="6">
        <v>43628</v>
      </c>
      <c r="D5" s="7">
        <v>93</v>
      </c>
      <c r="E5" s="8" t="s">
        <v>36</v>
      </c>
      <c r="F5" s="7" t="s">
        <v>39</v>
      </c>
      <c r="G5" s="8" t="s">
        <v>38</v>
      </c>
      <c r="H5" s="7" t="str">
        <f>"000160"</f>
        <v>000160</v>
      </c>
      <c r="I5" s="6">
        <v>43042</v>
      </c>
      <c r="J5" s="7" t="str">
        <f>"000013"</f>
        <v>000013</v>
      </c>
      <c r="K5" s="6">
        <v>43042</v>
      </c>
      <c r="L5" s="7" t="str">
        <f>"000202"</f>
        <v>000202</v>
      </c>
      <c r="M5" s="6">
        <v>43043</v>
      </c>
      <c r="N5" s="7">
        <v>17</v>
      </c>
      <c r="O5" s="7" t="str">
        <f>"002437"</f>
        <v>002437</v>
      </c>
      <c r="P5" s="6">
        <v>43622</v>
      </c>
      <c r="Q5" s="9">
        <v>9.3631499999999992</v>
      </c>
      <c r="R5" s="9">
        <v>1.1805000000000001</v>
      </c>
      <c r="S5" s="9">
        <v>8.1826500000000006</v>
      </c>
      <c r="T5" s="7">
        <v>76</v>
      </c>
      <c r="U5" s="6">
        <v>43628</v>
      </c>
      <c r="V5" s="7">
        <v>9845201834</v>
      </c>
      <c r="W5" s="8" t="s">
        <v>37</v>
      </c>
      <c r="X5" s="7" t="s">
        <v>29</v>
      </c>
      <c r="Y5" s="8" t="s">
        <v>30</v>
      </c>
      <c r="Z5" s="7" t="s">
        <v>32</v>
      </c>
      <c r="AA5" s="8" t="s">
        <v>31</v>
      </c>
      <c r="AB5" s="9">
        <v>9.3631499999999993E-2</v>
      </c>
    </row>
    <row r="6" spans="1:28" x14ac:dyDescent="0.35">
      <c r="A6" s="4">
        <v>3153</v>
      </c>
      <c r="B6" s="5" t="s">
        <v>28</v>
      </c>
      <c r="C6" s="6">
        <v>43628</v>
      </c>
      <c r="D6" s="7">
        <v>93</v>
      </c>
      <c r="E6" s="8" t="s">
        <v>36</v>
      </c>
      <c r="F6" s="7" t="s">
        <v>35</v>
      </c>
      <c r="G6" s="8" t="s">
        <v>34</v>
      </c>
      <c r="H6" s="7" t="str">
        <f>"000167"</f>
        <v>000167</v>
      </c>
      <c r="I6" s="6">
        <v>43069</v>
      </c>
      <c r="J6" s="7" t="str">
        <f>"000020"</f>
        <v>000020</v>
      </c>
      <c r="K6" s="6">
        <v>43071</v>
      </c>
      <c r="L6" s="7" t="str">
        <f>"000214"</f>
        <v>000214</v>
      </c>
      <c r="M6" s="6">
        <v>43073</v>
      </c>
      <c r="N6" s="7">
        <v>16</v>
      </c>
      <c r="O6" s="7" t="str">
        <f>"002465"</f>
        <v>002465</v>
      </c>
      <c r="P6" s="6">
        <v>43622</v>
      </c>
      <c r="Q6" s="9">
        <v>2.97418</v>
      </c>
      <c r="R6" s="9">
        <v>0.29770999999999997</v>
      </c>
      <c r="S6" s="9">
        <v>2.6764700000000001</v>
      </c>
      <c r="T6" s="7">
        <v>76</v>
      </c>
      <c r="U6" s="6">
        <v>43628</v>
      </c>
      <c r="V6" s="7">
        <v>9448044536</v>
      </c>
      <c r="W6" s="8" t="s">
        <v>33</v>
      </c>
      <c r="X6" s="7" t="s">
        <v>29</v>
      </c>
      <c r="Y6" s="8" t="s">
        <v>30</v>
      </c>
      <c r="Z6" s="7" t="s">
        <v>32</v>
      </c>
      <c r="AA6" s="8" t="s">
        <v>31</v>
      </c>
      <c r="AB6" s="9">
        <v>2.9741799999999999E-2</v>
      </c>
    </row>
    <row r="7" spans="1:28" x14ac:dyDescent="0.35">
      <c r="A7" s="4">
        <v>3154</v>
      </c>
      <c r="B7" s="5" t="s">
        <v>47</v>
      </c>
      <c r="C7" s="6">
        <v>43647</v>
      </c>
      <c r="D7" s="7">
        <v>93</v>
      </c>
      <c r="E7" s="8" t="s">
        <v>36</v>
      </c>
      <c r="F7" s="7" t="s">
        <v>48</v>
      </c>
      <c r="G7" s="10" t="s">
        <v>49</v>
      </c>
      <c r="H7" s="7" t="str">
        <f>"000062"</f>
        <v>000062</v>
      </c>
      <c r="I7" s="6">
        <v>42916</v>
      </c>
      <c r="J7" s="7" t="str">
        <f>"000148"</f>
        <v>000148</v>
      </c>
      <c r="K7" s="6">
        <v>43501</v>
      </c>
      <c r="L7" s="7" t="str">
        <f>"000170"</f>
        <v>000170</v>
      </c>
      <c r="M7" s="6">
        <v>42908</v>
      </c>
      <c r="N7" s="7">
        <v>16</v>
      </c>
      <c r="O7" s="7" t="str">
        <f>"003027"</f>
        <v>003027</v>
      </c>
      <c r="P7" s="6">
        <v>43640</v>
      </c>
      <c r="Q7" s="11">
        <v>9.9253499999999999</v>
      </c>
      <c r="R7" s="11">
        <v>1.2506999999999999</v>
      </c>
      <c r="S7" s="11">
        <v>8.6746499999999997</v>
      </c>
      <c r="T7" s="7">
        <v>96</v>
      </c>
      <c r="U7" s="6">
        <v>43647</v>
      </c>
      <c r="V7" s="7">
        <v>9686538999</v>
      </c>
      <c r="W7" s="10" t="s">
        <v>50</v>
      </c>
      <c r="X7" s="7" t="s">
        <v>29</v>
      </c>
      <c r="Y7" s="10" t="s">
        <v>30</v>
      </c>
      <c r="Z7" s="7" t="s">
        <v>32</v>
      </c>
      <c r="AA7" s="10" t="s">
        <v>31</v>
      </c>
      <c r="AB7" s="11">
        <f t="shared" ref="AB7:AB9" si="0">Q7/100</f>
        <v>9.9253499999999995E-2</v>
      </c>
    </row>
    <row r="8" spans="1:28" x14ac:dyDescent="0.35">
      <c r="A8" s="4">
        <v>3155</v>
      </c>
      <c r="B8" s="5" t="s">
        <v>47</v>
      </c>
      <c r="C8" s="6">
        <v>43650</v>
      </c>
      <c r="D8" s="7">
        <v>93</v>
      </c>
      <c r="E8" s="8" t="s">
        <v>36</v>
      </c>
      <c r="F8" s="7" t="s">
        <v>51</v>
      </c>
      <c r="G8" s="10" t="s">
        <v>52</v>
      </c>
      <c r="H8" s="7" t="str">
        <f>"000245"</f>
        <v>000245</v>
      </c>
      <c r="I8" s="6">
        <v>43265</v>
      </c>
      <c r="J8" s="7" t="str">
        <f>"000046"</f>
        <v>000046</v>
      </c>
      <c r="K8" s="6">
        <v>43754</v>
      </c>
      <c r="L8" s="7" t="str">
        <f>"000090"</f>
        <v>000090</v>
      </c>
      <c r="M8" s="6">
        <v>43754</v>
      </c>
      <c r="N8" s="7">
        <v>17</v>
      </c>
      <c r="O8" s="7" t="str">
        <f>""</f>
        <v/>
      </c>
      <c r="P8" s="7"/>
      <c r="Q8" s="11">
        <v>5.8579999999999997</v>
      </c>
      <c r="R8" s="11">
        <v>0.2286</v>
      </c>
      <c r="S8" s="11">
        <v>5.6294000000000004</v>
      </c>
      <c r="T8" s="7">
        <v>106</v>
      </c>
      <c r="U8" s="6">
        <v>43650</v>
      </c>
      <c r="V8" s="7">
        <v>9856231236</v>
      </c>
      <c r="W8" s="10" t="s">
        <v>53</v>
      </c>
      <c r="X8" s="7" t="s">
        <v>54</v>
      </c>
      <c r="Y8" s="10" t="s">
        <v>55</v>
      </c>
      <c r="Z8" s="7" t="s">
        <v>32</v>
      </c>
      <c r="AA8" s="10" t="s">
        <v>31</v>
      </c>
      <c r="AB8" s="11">
        <f t="shared" si="0"/>
        <v>5.8579999999999993E-2</v>
      </c>
    </row>
    <row r="9" spans="1:28" x14ac:dyDescent="0.35">
      <c r="A9" s="4">
        <v>3156</v>
      </c>
      <c r="B9" s="5" t="s">
        <v>56</v>
      </c>
      <c r="C9" s="6">
        <v>43732</v>
      </c>
      <c r="D9" s="7">
        <v>93</v>
      </c>
      <c r="E9" s="8" t="s">
        <v>36</v>
      </c>
      <c r="F9" s="7" t="s">
        <v>57</v>
      </c>
      <c r="G9" s="10" t="s">
        <v>58</v>
      </c>
      <c r="H9" s="7" t="str">
        <f>"000034"</f>
        <v>000034</v>
      </c>
      <c r="I9" s="6">
        <v>42947</v>
      </c>
      <c r="J9" s="7" t="str">
        <f>"000018"</f>
        <v>000018</v>
      </c>
      <c r="K9" s="6">
        <v>43209</v>
      </c>
      <c r="L9" s="7" t="str">
        <f>"000018"</f>
        <v>000018</v>
      </c>
      <c r="M9" s="6">
        <v>43209</v>
      </c>
      <c r="N9" s="7">
        <v>17</v>
      </c>
      <c r="O9" s="7" t="str">
        <f>"005310"</f>
        <v>005310</v>
      </c>
      <c r="P9" s="6">
        <v>43729</v>
      </c>
      <c r="Q9" s="11">
        <v>1.5272399999999999</v>
      </c>
      <c r="R9" s="11">
        <v>8.6760000000000004E-2</v>
      </c>
      <c r="S9" s="11">
        <v>1.44048</v>
      </c>
      <c r="T9" s="7">
        <v>199</v>
      </c>
      <c r="U9" s="6">
        <v>43732</v>
      </c>
      <c r="V9" s="7">
        <v>8904148945</v>
      </c>
      <c r="W9" s="10" t="s">
        <v>59</v>
      </c>
      <c r="X9" s="7" t="s">
        <v>29</v>
      </c>
      <c r="Y9" s="10" t="s">
        <v>30</v>
      </c>
      <c r="Z9" s="7" t="s">
        <v>60</v>
      </c>
      <c r="AA9" s="10" t="s">
        <v>61</v>
      </c>
      <c r="AB9" s="11">
        <f t="shared" si="0"/>
        <v>1.5272399999999998E-2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2019-07-02T06:05:12Z</dcterms:created>
  <dcterms:modified xsi:type="dcterms:W3CDTF">2020-01-28T12:05:20Z</dcterms:modified>
</cp:coreProperties>
</file>